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cidents" sheetId="1" state="visible" r:id="rId3"/>
    <sheet name="Patterns &amp; Analysis" sheetId="2" state="visible" r:id="rId4"/>
    <sheet name="Sources" sheetId="3" state="visible" r:id="rId5"/>
    <sheet name="Incident Provenance &amp; QC" sheetId="4" state="visible" r:id="rId6"/>
    <sheet name="Accountability &amp; Follow-up" sheetId="5" state="visible" r:id="rId7"/>
  </sheets>
  <definedNames>
    <definedName function="false" hidden="false" localSheetId="4" name="_xlnm.Print_Area" vbProcedure="false">'Accountability &amp; Follow-up'!$A$1:$F$36</definedName>
    <definedName function="false" hidden="false" localSheetId="4" name="_xlnm.Print_Titles" vbProcedure="false">'Accountability &amp; Follow-up'!$1:$1</definedName>
    <definedName function="false" hidden="true" localSheetId="4" name="_xlnm._FilterDatabase" vbProcedure="false">'Accountability &amp; Follow-up'!$A$1:$F$36</definedName>
    <definedName function="false" hidden="false" localSheetId="3" name="_xlnm.Print_Area" vbProcedure="false">'Incident Provenance &amp; QC'!$A$1:$I$64</definedName>
    <definedName function="false" hidden="false" localSheetId="3" name="_xlnm.Print_Titles" vbProcedure="false">'Incident Provenance &amp; QC'!$1:$1</definedName>
    <definedName function="false" hidden="true" localSheetId="3" name="_xlnm._FilterDatabase" vbProcedure="false">'Incident Provenance &amp; QC'!$A$1:$I$64</definedName>
    <definedName function="false" hidden="false" localSheetId="0" name="_xlnm.Print_Area" vbProcedure="false">Incidents!$A$1:$I$17</definedName>
    <definedName function="false" hidden="false" localSheetId="0" name="_xlnm.Print_Titles" vbProcedure="false">Incidents!$1:$1</definedName>
    <definedName function="false" hidden="true" localSheetId="0" name="_xlnm._FilterDatabase" vbProcedure="false">Incidents!$A$1:$I$17</definedName>
    <definedName function="false" hidden="false" localSheetId="1" name="_xlnm.Print_Area" vbProcedure="false">'Patterns &amp; Analysis'!$A$1:$C$89</definedName>
    <definedName function="false" hidden="false" localSheetId="1" name="_xlnm.Print_Titles" vbProcedure="false">'Patterns &amp; Analysis'!$1:$3</definedName>
    <definedName function="false" hidden="false" localSheetId="2" name="_xlnm.Print_Area" vbProcedure="false">Sources!$A$1:$E$81</definedName>
    <definedName function="false" hidden="false" localSheetId="2" name="_xlnm.Print_Titles" vbProcedure="false">Sources!$1:$1</definedName>
    <definedName function="false" hidden="true" localSheetId="2" name="_xlnm._FilterDatabase" vbProcedure="false">Sources!$A$1:$E$81</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CAI</author>
  </authors>
  <commentList>
    <comment ref="H2" authorId="0">
      <text>
        <r>
          <rPr>
            <sz val="10"/>
            <rFont val="Arial"/>
            <family val="2"/>
          </rPr>
          <t xml:space="preserve">Review reference, not an adopted annual ID. Approved 29 September 2026. Main incident ledger.</t>
        </r>
      </text>
    </comment>
    <comment ref="H3" authorId="0">
      <text>
        <r>
          <rPr>
            <sz val="10"/>
            <rFont val="Arial"/>
            <family val="2"/>
          </rPr>
          <t xml:space="preserve">Review reference, not an adopted annual ID. Approved 29 September 2026. Main incident ledger.</t>
        </r>
      </text>
    </comment>
    <comment ref="H4" authorId="0">
      <text>
        <r>
          <rPr>
            <sz val="10"/>
            <rFont val="Arial"/>
            <family val="2"/>
          </rPr>
          <t xml:space="preserve">Review reference, not an adopted annual ID. Approved 29 September 2026. Main incident ledger.</t>
        </r>
      </text>
    </comment>
    <comment ref="H5" authorId="0">
      <text>
        <r>
          <rPr>
            <sz val="10"/>
            <rFont val="Arial"/>
            <family val="2"/>
          </rPr>
          <t xml:space="preserve">Review reference, not an adopted annual ID. Approved 29 September 2026. Main incident ledger.</t>
        </r>
      </text>
    </comment>
    <comment ref="H6" authorId="0">
      <text>
        <r>
          <rPr>
            <sz val="10"/>
            <rFont val="Arial"/>
            <family val="2"/>
          </rPr>
          <t xml:space="preserve">Review reference, not an adopted annual ID. Approved 29 September 2026. Main incident ledger.</t>
        </r>
      </text>
    </comment>
    <comment ref="H7" authorId="0">
      <text>
        <r>
          <rPr>
            <sz val="10"/>
            <rFont val="Arial"/>
            <family val="2"/>
          </rPr>
          <t xml:space="preserve">Review reference, not an adopted annual ID. Approved 29 September 2026. Separate linked-security ledger.</t>
        </r>
      </text>
    </comment>
    <comment ref="H8" authorId="0">
      <text>
        <r>
          <rPr>
            <sz val="10"/>
            <rFont val="Arial"/>
            <family val="2"/>
          </rPr>
          <t xml:space="preserve">Review reference, not an adopted annual ID. Approved 29 September 2026. Main incident ledger.</t>
        </r>
      </text>
    </comment>
    <comment ref="H9" authorId="0">
      <text>
        <r>
          <rPr>
            <sz val="10"/>
            <rFont val="Arial"/>
            <family val="2"/>
          </rPr>
          <t xml:space="preserve">Review reference, not an adopted annual ID. Approved 29 September 2026. Main incident ledger.</t>
        </r>
      </text>
    </comment>
    <comment ref="H10" authorId="0">
      <text>
        <r>
          <rPr>
            <sz val="10"/>
            <rFont val="Arial"/>
            <family val="2"/>
          </rPr>
          <t xml:space="preserve">Review reference, not an adopted annual ID. Approved 29 September 2026. Main incident ledger.</t>
        </r>
      </text>
    </comment>
    <comment ref="H11" authorId="0">
      <text>
        <r>
          <rPr>
            <sz val="10"/>
            <rFont val="Arial"/>
            <family val="2"/>
          </rPr>
          <t xml:space="preserve">Review reference, not an adopted annual ID. Approved 29 September 2026. Main incident ledger.</t>
        </r>
      </text>
    </comment>
    <comment ref="H12" authorId="0">
      <text>
        <r>
          <rPr>
            <sz val="10"/>
            <rFont val="Arial"/>
            <family val="2"/>
          </rPr>
          <t xml:space="preserve">Review reference, not an adopted annual ID. Approved 29 September 2026. Main incident ledger.</t>
        </r>
      </text>
    </comment>
    <comment ref="H13" authorId="0">
      <text>
        <r>
          <rPr>
            <sz val="10"/>
            <rFont val="Arial"/>
            <family val="2"/>
          </rPr>
          <t xml:space="preserve">Review reference, not an adopted annual ID. Approved 29 September 2026. Main incident ledger.</t>
        </r>
      </text>
    </comment>
    <comment ref="H14" authorId="0">
      <text>
        <r>
          <rPr>
            <sz val="10"/>
            <rFont val="Arial"/>
            <family val="2"/>
          </rPr>
          <t xml:space="preserve">Review reference, not an adopted annual ID. Approved 29 September 2026. Main incident ledger.</t>
        </r>
      </text>
    </comment>
    <comment ref="H15" authorId="0">
      <text>
        <r>
          <rPr>
            <sz val="10"/>
            <rFont val="Arial"/>
            <family val="2"/>
          </rPr>
          <t xml:space="preserve">Review reference, not an adopted annual ID. Approved 29 September 2026. Main incident ledger.</t>
        </r>
      </text>
    </comment>
    <comment ref="H16" authorId="0">
      <text>
        <r>
          <rPr>
            <sz val="10"/>
            <rFont val="Arial"/>
            <family val="2"/>
          </rPr>
          <t xml:space="preserve">Review reference, not an adopted annual ID. Approved 29 September 2026. Main incident ledger.</t>
        </r>
      </text>
    </comment>
    <comment ref="H17" authorId="0">
      <text>
        <r>
          <rPr>
            <sz val="10"/>
            <rFont val="Arial"/>
            <family val="2"/>
          </rPr>
          <t xml:space="preserve">Review reference, not an adopted annual ID. Approved 29 September 2026. Main incident ledger.</t>
        </r>
      </text>
    </comment>
  </commentList>
</comments>
</file>

<file path=xl/sharedStrings.xml><?xml version="1.0" encoding="utf-8"?>
<sst xmlns="http://schemas.openxmlformats.org/spreadsheetml/2006/main" count="1468" uniqueCount="740">
  <si>
    <t xml:space="preserve">Event Date</t>
  </si>
  <si>
    <t xml:space="preserve">Classification</t>
  </si>
  <si>
    <t xml:space="preserve">Faith Community Affected</t>
  </si>
  <si>
    <t xml:space="preserve">Country</t>
  </si>
  <si>
    <t xml:space="preserve">Region/Locality</t>
  </si>
  <si>
    <t xml:space="preserve">Casualties/Impact</t>
  </si>
  <si>
    <t xml:space="preserve">Perpetrator</t>
  </si>
  <si>
    <t xml:space="preserve">Incident Summary</t>
  </si>
  <si>
    <t xml:space="preserve">Sources</t>
  </si>
  <si>
    <t xml:space="preserve">21–27 Sep 2026
Reviewer-confirmed window;
exact dates unresolved</t>
  </si>
  <si>
    <t xml:space="preserve">new incident</t>
  </si>
  <si>
    <t xml:space="preserve">Christian</t>
  </si>
  <si>
    <t xml:space="preserve">India</t>
  </si>
  <si>
    <t xml:space="preserve">St Xavier’s College, Kolkata; Serampore College, West Bengal</t>
  </si>
  <si>
    <t xml:space="preserve">One grouped Reported institutional-pressure entry affecting two colleges. Killed, wounded and detentions: not reported. No closure or completed seizure established.</t>
  </si>
  <si>
    <t xml:space="preserve">State government officials; department and official purpose unresolved.</t>
  </si>
  <si>
    <t xml:space="preserve">[F-01] Reported occurrence. Category: Coercive Legal &amp; Administrative Restriction (editorial classification). State power applied to Christian institutions. International Christian Concern reports unannounced official visits and assesses administrative intimidation. The reviewer confirms visits during 21–27 September. ICC’s 22 September article says “last week”: unresolved chronology conflict, not independent date verification. Exact dates, official grounds and orders require follow-up. One grouped entry pending visit-level detail; not two independently documented incidents. SINGLE-SOURCE / SHARED CHAIN: REQUIRES CORROBORATION.</t>
  </si>
  <si>
    <t xml:space="preserve">ICC: https://persecution.org/2026/09/22/christian-educational-institutions-in-india-face-mounting-pressure/</t>
  </si>
  <si>
    <t xml:space="preserve">21 Sep 2026</t>
  </si>
  <si>
    <t xml:space="preserve">Nigeria</t>
  </si>
  <si>
    <t xml:space="preserve">Rakwok, Plateau State</t>
  </si>
  <si>
    <t xml:space="preserve">Killed: 1, Henry Elisha. Two reported wounded in an associated vehicle attack remain excluded from numerical aggregates pending resolution.</t>
  </si>
  <si>
    <t xml:space="preserve">Suspected Fulani armed men, community attribution.</t>
  </si>
  <si>
    <t xml:space="preserve">[N-01] Verified occurrence. Henry Elisha, 22, was killed. Christian identity is attributed to Christian Daily International / Morning Star News. A possible stray bullet is reported; deliberate religious targeting is not established. Shared community sourcing; do not duplicate him in unmatched roundup figures. SINGLE-SOURCE / SHARED CHAIN: REQUIRES CORROBORATION.</t>
  </si>
  <si>
    <t xml:space="preserve">CDI / Morning Star News: https://www.christiandaily.com/news/more-christians-killed-in-previously-attacked-area-in-nigeria
The Sun: https://thesun.ng/updated-8-killed-in-plateau-as-gunmen-ambush-vigilantes-miners-die-in-pit-collapse/
TruthNigeria: https://truthnigeria.com/2026/09/the-week-fulani-militia-defy-curfew-to-attack-christian-communities-in-plateau-state/</t>
  </si>
  <si>
    <t xml:space="preserve">Jewish</t>
  </si>
  <si>
    <t xml:space="preserve">Canada</t>
  </si>
  <si>
    <t xml:space="preserve">Song Shul venue, Meridian Arts Centre, Toronto</t>
  </si>
  <si>
    <t xml:space="preserve">One reported harassment/intimidation incident. No confirmed physical casualty.</t>
  </si>
  <si>
    <t xml:space="preserve">Individuals at a protest; individual identities unresolved.</t>
  </si>
  <si>
    <t xml:space="preserve">[D-08] Reported occurrence. Neil Herland reported taunts while entering Yom Kippur worship. Reporting draws on his account and video. Inclusion concerns specific intimidation of a worshipper, not an assessment that the entire political protest was antisemitic. Shared originating account. SINGLE-SOURCE / SHARED CHAIN: REQUIRES CORROBORATION.</t>
  </si>
  <si>
    <t xml:space="preserve">The Algemeiner: https://www.algemeiner.com/2026/09/22/wave-yom-kippur-incidents-canada-highlights-rising-hostility-toward-jewish-community/
HonestReporting Canada: https://honestreporting.ca/petitions/is-cbc-news-punishing-a-jewish-journalist-for-daring-to-document-local-anti-israel-hate-mob/</t>
  </si>
  <si>
    <t xml:space="preserve">Christian
(assessed)</t>
  </si>
  <si>
    <t xml:space="preserve">Kangyar/Kangyer, Mushere District, Bokkos, Plateau</t>
  </si>
  <si>
    <t xml:space="preserve">Killed: 2 Reported, separate from Verified-occurrence subtotal. Wounded: unknown.</t>
  </si>
  <si>
    <t xml:space="preserve">Alleged Fulani militia; source attribution, unconfirmed.</t>
  </si>
  <si>
    <t xml:space="preserve">[N-10] Reported occurrence. Two unnamed residents reportedly killed. Greater ambiguity explicitly retained; the two TruthNigeria articles are one originating chain. Individual religious identities and an incident-specific religious motive have not been independently established, but the attack is assessed as consistent with long-standing operational patterns of violence affecting Christian communities. SINGLE-SOURCE / SHARED CHAIN: REQUIRES CORROBORATION.</t>
  </si>
  <si>
    <t xml:space="preserve">TruthNigeria, 23 September: https://truthnigeria.com/2026/09/breaking-fulani-militia-attacks-continue-south-of-jos-killing-10-monday-tuesday/
TruthNigeria, 28 September: https://truthnigeria.com/2026/09/the-week-fulani-militia-defy-curfew-to-attack-christian-communities-in-plateau-state/</t>
  </si>
  <si>
    <t xml:space="preserve">22 Sep 2026</t>
  </si>
  <si>
    <t xml:space="preserve">Kikyau–Gyambwas boundary, Mangu, Plateau</t>
  </si>
  <si>
    <t xml:space="preserve">Killed: 3, assessed-context component. Wounded: unknown.</t>
  </si>
  <si>
    <t xml:space="preserve">Suspected armed Fulani attackers, association attribution.</t>
  </si>
  <si>
    <t xml:space="preserve">[N-07] Verified occurrence. Three guards killed arriving for night-watch duty; named community association evidence. Victim-name variants remain matching questions, not additional victims. Individual religious identities and an incident-specific religious motive have not been independently established, but the attack is assessed as consistent with long-standing operational patterns of violence affecting Christian communities. SINGLE-SOURCE / SHARED CHAIN: REQUIRES CORROBORATION.</t>
  </si>
  <si>
    <t xml:space="preserve">The Sun: https://thesun.ng/updated-8-killed-in-plateau-as-gunmen-ambush-vigilantes-miners-die-in-pit-collapse/
TruthNigeria: https://truthnigeria.com/2026/09/the-week-fulani-militia-defy-curfew-to-attack-christian-communities-in-plateau-state/</t>
  </si>
  <si>
    <t xml:space="preserve">Unknown</t>
  </si>
  <si>
    <t xml:space="preserve">Gagshi Road, Plateau</t>
  </si>
  <si>
    <t xml:space="preserve">Killed: 1 security officer. Wounded: unknown. Separate linked-security category; outside Christian/antisemitism totals.</t>
  </si>
  <si>
    <t xml:space="preserve">Gunmen; identity and religious motive unestablished.</t>
  </si>
  <si>
    <t xml:space="preserve">[N-08] Verified occurrence. Chief Superintendent of Police Dennis David Babale was ambushed and later died. Distinct third attack connected to the preceding Rakwok sequence. Do not transfer five civilian-convoy wounded to this incident. SINGLE-SOURCE / SHARED CHAIN: REQUIRES CORROBORATION.</t>
  </si>
  <si>
    <t xml:space="preserve">TVC News: https://www.tvcnews.tv/operation-rainbow-deputy-commander-killed-in-plateau-ambush/
ThisDay: https://www.thisdaylive.com/2026/09/24/curfew-fails-to-stop-fresh-attacks-in-plateau-as-police-officer-civilians-killed/
TruthNigeria, 23 September: https://truthnigeria.com/2026/09/breaking-fulani-militia-attacks-continue-south-of-jos-killing-10-monday-tuesday/
TruthNigeria, 28 September: https://truthnigeria.com/2026/09/the-week-fulani-militia-defy-curfew-to-attack-christian-communities-in-plateau-state/</t>
  </si>
  <si>
    <t xml:space="preserve">23 Sep 2026</t>
  </si>
  <si>
    <t xml:space="preserve">United States</t>
  </si>
  <si>
    <t xml:space="preserve">Park Place/New York Avenue, Crown Heights, Brooklyn</t>
  </si>
  <si>
    <t xml:space="preserve">One threat/menacing incident. No injury to the student reported. Suspect arrest is not a victim detention.</t>
  </si>
  <si>
    <t xml:space="preserve">Devin Best, accused; charges are not a conviction.</t>
  </si>
  <si>
    <t xml:space="preserve">[R-02] Verified occurrence. A visibly Jewish student was reportedly chased with a knife while the attacker invoked Hitler. Police reported hate-crime charges; reporting describes video evidence. One originating newspaper chain, with named police evidence. SINGLE-SOURCE / SHARED CHAIN: REQUIRES CORROBORATION.</t>
  </si>
  <si>
    <t xml:space="preserve">New York Daily News / Tribune: https://www.arcamax.com/currentnews/newsheadlines/s-4305351</t>
  </si>
  <si>
    <t xml:space="preserve">24 Sep 2026</t>
  </si>
  <si>
    <t xml:space="preserve">Poland</t>
  </si>
  <si>
    <t xml:space="preserve">Benedictine abbey, Jarosław</t>
  </si>
  <si>
    <t xml:space="preserve">Killed: 1 priest. Wounded: 4 total: 2 surviving clergy and 2 lay victims with faith unestablished. Do not classify all 4 as individually confirmed Christians.</t>
  </si>
  <si>
    <t xml:space="preserve">31-year-old Ukrainian suspect arrested; motive under investigation.</t>
  </si>
  <si>
    <t xml:space="preserve">[D-04] Verified occurrence. Knife attack at a Christian institution. Three clergy and two laypeople were among five victims, one priest killed. Occurrence is verified; anti-Christian motive is not established.</t>
  </si>
  <si>
    <t xml:space="preserve">Reuters: https://www.reuters.com/world/one-dead-four-injured-polish-abbey-knife-attack-local-media-report-2026-09-24/
BBC: https://www.bbc.co.uk/news/articles/c607lrvm41l3o</t>
  </si>
  <si>
    <t xml:space="preserve">Rubung, Plateau</t>
  </si>
  <si>
    <t xml:space="preserve">Shared pool with N-12-F: 2 Reported deaths combined, counted once. Per-village deaths unknown. Wounded: unknown.</t>
  </si>
  <si>
    <t xml:space="preserve">Alleged Fulani militia; source attribution.</t>
  </si>
  <si>
    <t xml:space="preserve">[N-12-R] Reported occurrence. Separate reported attack on residents in their homes. Jerry Datim is the named local source. Do not allocate one death per village or duplicate the shared casualty pool. Individual religious identities and an incident-specific religious motive have not been independently established, but the attack is assessed as consistent with long-standing operational patterns of violence affecting Christian communities. SINGLE-SOURCE / SHARED CHAIN: REQUIRES CORROBORATION.</t>
  </si>
  <si>
    <t xml:space="preserve">TruthNigeria: https://truthnigeria.com/2026/09/the-week-fulani-militia-defy-curfew-to-attack-christian-communities-in-plateau-state/</t>
  </si>
  <si>
    <t xml:space="preserve">Federe, Plateau</t>
  </si>
  <si>
    <t xml:space="preserve">Shared pool with N-12-R: 2 Reported deaths combined, counted once. Per-village deaths unknown. Wounded: unknown.</t>
  </si>
  <si>
    <t xml:space="preserve">[N-12-F] Reported occurrence. Separate reported attack on residents in their homes. Jerry Datim is the named local source. The two villages are two incident units but only one combined two-death pool. Individual religious identities and an incident-specific religious motive have not been independently established, but the attack is assessed as consistent with long-standing operational patterns of violence affecting Christian communities. SINGLE-SOURCE / SHARED CHAIN: REQUIRES CORROBORATION.</t>
  </si>
  <si>
    <t xml:space="preserve">24–25 Sep 2026
(overnight)</t>
  </si>
  <si>
    <t xml:space="preserve">Gassa, Plateau</t>
  </si>
  <si>
    <t xml:space="preserve">Killed: 3. Wounded: unknown. No transfer of deaths to Chit.</t>
  </si>
  <si>
    <t xml:space="preserve">Suspected armed attackers; responsibility qualified.</t>
  </si>
  <si>
    <t xml:space="preserve">[N-05] Verified occurrence. Three civilian guards killed. Christian identity is attributed to Christian Daily International / Morning Star News; names supplied by TruthNigeria remain attributed. Local/community and government accounts support occurrence; incident-specific religious motive unproven.</t>
  </si>
  <si>
    <t xml:space="preserve">Vanguard: https://www.vanguardngr.com/2026/09/protest-as-gunmen-kill-three-vigilantes-in-plateau-community/
The Sun: https://thesun.ng/plateau-govt-condemns-gassa-attack-assures-motorists-safe-passage-along-the-jos-barkin-ladi-corridor/
TruthNigeria: https://truthnigeria.com/2026/09/the-week-fulani-militia-defy-curfew-to-attack-christian-communities-in-plateau-state/
CDI / Morning Star News: https://www.christiandaily.com/news/more-christians-killed-in-previously-attacked-area-in-nigeria</t>
  </si>
  <si>
    <t xml:space="preserve">Chit, Plateau</t>
  </si>
  <si>
    <t xml:space="preserve">Killed: unknown. Wounded: unknown. Counted as a separate Reported incident, not as zero-casualty.</t>
  </si>
  <si>
    <t xml:space="preserve">[N-06] Reported occurrence. Chit is a distinct counted incident, not a Gassa locality note. Reporting describes local guards resisting. Shared/overlapping community sourcing and Chit-specific casualty gaps remain; follow up next sweep. SINGLE-SOURCE / SHARED CHAIN: REQUIRES CORROBORATION.</t>
  </si>
  <si>
    <t xml:space="preserve">TruthNigeria: https://truthnigeria.com/2026/09/the-week-fulani-militia-defy-curfew-to-attack-christian-communities-in-plateau-state/
CDI / Morning Star News: https://www.christiandaily.com/news/more-christians-killed-in-previously-attacked-area-in-nigeria</t>
  </si>
  <si>
    <t xml:space="preserve">26 Sep 2026</t>
  </si>
  <si>
    <t xml:space="preserve">Lajam/Marit mining site, Barkin Ladi, Plateau</t>
  </si>
  <si>
    <t xml:space="preserve">Killed: 5. Wounded: 2. Both included on assessed-context basis. Visiting soldier is included among 5, not a sixth.</t>
  </si>
  <si>
    <t xml:space="preserve">Reported gunmen; perpetrator attribution qualified.</t>
  </si>
  <si>
    <t xml:space="preserve">[N-09] Verified occurrence. Named community accounts report the mining-site attack; casualty figures are not described as police-confirmed. Individual religious identities and an incident-specific religious motive have not been independently established, but the attack is assessed as consistent with long-standing operational patterns of violence affecting Christian communities. SINGLE-SOURCE / SHARED CHAIN: REQUIRES CORROBORATION.</t>
  </si>
  <si>
    <t xml:space="preserve">Premium Times: https://www.premiumtimesng.com/news/headlines/912591-five-killed-at-plateau-mining-site-as-soldiers-rescue-district-head.html
TruthNigeria: https://truthnigeria.com/2026/09/the-week-fulani-militia-defy-curfew-to-attack-christian-communities-in-plateau-state/</t>
  </si>
  <si>
    <t xml:space="preserve">27 Sep 2026</t>
  </si>
  <si>
    <t xml:space="preserve">Sadar area, Betul, Madhya Pradesh</t>
  </si>
  <si>
    <t xml:space="preserve">Two pastors detained. Killed/wounded: not reported. Later imprisonment is not a second incident.</t>
  </si>
  <si>
    <t xml:space="preserve">Police following communal complaint; Hindu group disrupted worship.</t>
  </si>
  <si>
    <t xml:space="preserve">[R-01] Verified occurrence. A Christian service was disrupted and two pastors detained. Local reporting supports occurrence; Barnabas Aid supplies names and later custodial status. Unlawful-conversion allegations are not proven judicial findings.</t>
  </si>
  <si>
    <t xml:space="preserve">Amar Ujala: https://www.amarujala.com/video/madhya-pradesh/betul/school-in-betul-turned-into-temporary-church-hindu-group-creates-a-ruckus-over-prayer-meeting-2-pastors-detained-betul-news-c-1-1-noi1569-4770602-2026-09-27
Barnabas Aid: https://www.barnabasaid.org/us/news/seven-christians-arrested-in-three-separate-incidents-in-madhya-pradesh/</t>
  </si>
  <si>
    <t xml:space="preserve">Rewa district, Madhya Pradesh</t>
  </si>
  <si>
    <t xml:space="preserve">Two Reported arrests: Pastor Basantlal Saket and Shyam Sundar Saket. Killed/wounded: not reported.</t>
  </si>
  <si>
    <t xml:space="preserve">Police, following unlawful-conversion allegations.</t>
  </si>
  <si>
    <t xml:space="preserve">[D-01] Reported occurrence. Barnabas Aid reports arrests at a prayer meeting. Single originating advocacy chain; independent police record not located in the sweep. Allegations remain attributed. SINGLE-SOURCE / SHARED CHAIN: REQUIRES CORROBORATION.</t>
  </si>
  <si>
    <t xml:space="preserve">Barnabas Aid: https://www.barnabasaid.org/us/news/seven-christians-arrested-in-three-separate-incidents-in-madhya-pradesh/</t>
  </si>
  <si>
    <t xml:space="preserve">27 Sep 2026
(complaint/event)</t>
  </si>
  <si>
    <t xml:space="preserve">Christian
(activity)</t>
  </si>
  <si>
    <t xml:space="preserve">Balivan Khas, Shrirampur, Deoria, Uttar Pradesh</t>
  </si>
  <si>
    <t xml:space="preserve">Three case-linked arrests; precise custody/remand-step dates unresolved. Killed/wounded: not reported.</t>
  </si>
  <si>
    <t xml:space="preserve">Police; conversion-related state action.</t>
  </si>
  <si>
    <t xml:space="preserve">[D-03] Verified occurrence. Ramkunwar, Anil Gaur and Suresh Ram were accused after a complaint concerning conversion to Christianity. Named police officer supports occurrence in one reporting chain. Inducement/coercion not adjudicated; do not date every custody step to 27 September or infer individual faith. SINGLE-SOURCE / SHARED CHAIN: REQUIRES CORROBORATION.</t>
  </si>
  <si>
    <t xml:space="preserve">Aaj Tak: https://www.aajtak.in/uttar-pradesh/story/deoria-hindus-being-converted-to-another-religion-in-tent-3-arrested-lcly-strc-2655969-2026-09-29</t>
  </si>
  <si>
    <t xml:space="preserve">Weekly Incident Tracker: 21–27 September 2026</t>
  </si>
  <si>
    <t xml:space="preserve">Approved dispositions; unresolved and retrospective cases excluded from new totals. Research cutoff: 29 September 2026.</t>
  </si>
  <si>
    <t xml:space="preserve">Metric</t>
  </si>
  <si>
    <t xml:space="preserve">Count</t>
  </si>
  <si>
    <t xml:space="preserve">Qualification</t>
  </si>
  <si>
    <t xml:space="preserve">Main incidents</t>
  </si>
  <si>
    <t xml:space="preserve">Unique main incidents; excludes linked security.</t>
  </si>
  <si>
    <t xml:space="preserve">Verified-occurrence incidents</t>
  </si>
  <si>
    <t xml:space="preserve">Occurrence verification does not establish motive or all individual faith identities.</t>
  </si>
  <si>
    <t xml:space="preserve">Reported incidents</t>
  </si>
  <si>
    <t xml:space="preserve">Approved Reported tier remains distinct.</t>
  </si>
  <si>
    <t xml:space="preserve">Christian-related incidents</t>
  </si>
  <si>
    <t xml:space="preserve">Includes explicitly assessed-context cases.</t>
  </si>
  <si>
    <t xml:space="preserve">Antisemitism incidents</t>
  </si>
  <si>
    <t xml:space="preserve">Crown Heights Verified; Toronto Reported.</t>
  </si>
  <si>
    <t xml:space="preserve">Separate linked-security incidents</t>
  </si>
  <si>
    <t xml:space="preserve">N-08 only, outside main subtotal.</t>
  </si>
  <si>
    <t xml:space="preserve">Source-identified Christian killed</t>
  </si>
  <si>
    <t xml:space="preserve">Faith source-attributed for Nigeria; Polish priest identified.</t>
  </si>
  <si>
    <t xml:space="preserve">Assessed-context killed, Verified events</t>
  </si>
  <si>
    <t xml:space="preserve">Individual faith unconfirmed; operational-pattern caveat.</t>
  </si>
  <si>
    <t xml:space="preserve">Qualified killed, Verified-occurrence events</t>
  </si>
  <si>
    <t xml:space="preserve">Do not label as independently confirmed Christian identities.</t>
  </si>
  <si>
    <t xml:space="preserve">Additional Reported killed</t>
  </si>
  <si>
    <t xml:space="preserve">Kangyar 2 plus Rubung/Federe shared pool 2; not added to confirmed subtotal.</t>
  </si>
  <si>
    <t xml:space="preserve">Identified Christian wounded</t>
  </si>
  <si>
    <t xml:space="preserve">Two surviving clergy at Jarosław, derived from source victim composition.</t>
  </si>
  <si>
    <t xml:space="preserve">Assessed-context wounded</t>
  </si>
  <si>
    <t xml:space="preserve">Marit; individual faith unconfirmed.</t>
  </si>
  <si>
    <t xml:space="preserve">Qualified Christian-related wounded</t>
  </si>
  <si>
    <t xml:space="preserve">Source-identified plus assessed-context; excludes unestablished lay victims.</t>
  </si>
  <si>
    <t xml:space="preserve">Other wounded, faith unestablished</t>
  </si>
  <si>
    <t xml:space="preserve">Two lay victims at Jarosław, separate from Christian-related figures.</t>
  </si>
  <si>
    <t xml:space="preserve">Case-linked detentions, Verified events</t>
  </si>
  <si>
    <t xml:space="preserve">Betul + Deoria. Exact Deoria custody-step dates remain unresolved.</t>
  </si>
  <si>
    <t xml:space="preserve">Additional Reported arrests</t>
  </si>
  <si>
    <t xml:space="preserve">Rewa; single-source advocacy report.</t>
  </si>
  <si>
    <t xml:space="preserve">Separate security killed</t>
  </si>
  <si>
    <t xml:space="preserve">N-08; outside Christian-related figures.</t>
  </si>
  <si>
    <t xml:space="preserve">Counting discipline</t>
  </si>
  <si>
    <t xml:space="preserve">Unknown is not zero. Held casualties never enter totals. Rubung and Federe are two incidents with one shared two-death pool, not two deaths each.</t>
  </si>
  <si>
    <t xml:space="preserve">Event dates</t>
  </si>
  <si>
    <t xml:space="preserve">Event, publication, discovery and custody-step dates remain distinct. New corroboration of an older incident retains its original event date.</t>
  </si>
  <si>
    <t xml:space="preserve">Christian-context caveat</t>
  </si>
  <si>
    <t xml:space="preserve">Individual religious identities and an incident-specific religious motive have not been independently established, but the attack is assessed as consistent with long-standing operational patterns of violence affecting Christian communities.</t>
  </si>
  <si>
    <t xml:space="preserve">Mandatory next sweep</t>
  </si>
  <si>
    <t xml:space="preserve">28 September–4 October: follow up every unresolved case, especially D-05 first. Record a disposition even if no new evidence is found.</t>
  </si>
  <si>
    <t xml:space="preserve">Priority: legal/administrative</t>
  </si>
  <si>
    <t xml:space="preserve">Coercive legal and administrative restrictions supplement physical-violence monitoring; distinguish allegations, orders, implementation and official rationale.</t>
  </si>
  <si>
    <t xml:space="preserve">Priority: church damage</t>
  </si>
  <si>
    <t xml:space="preserve">Surface suspicious, unsolved and unsubstantiated church damage/fire reports. Do not presume arson or religious targeting.</t>
  </si>
  <si>
    <t xml:space="preserve">Standing cases</t>
  </si>
  <si>
    <t xml:space="preserve">Public sources only. No private Leah Sharibu witness/location details; no fresh proof-of-life inference from older profiles.</t>
  </si>
  <si>
    <t xml:space="preserve">Publication gate</t>
  </si>
  <si>
    <t xml:space="preserve">Internal research/QC workbook. Maps await workbook approval. No automatic public publication.</t>
  </si>
  <si>
    <t xml:space="preserve">Analysis 1</t>
  </si>
  <si>
    <t xml:space="preserve">The India material points to several different mechanisms that should not be collapsed into a single “conversion crackdown” total: disruption and detention at worship gatherings, alleged administrative pressure on colleges, and churches restricting attendance in response to pressure. Their evidentiary strengths and dates differ, most notably the Betul corroboration, the Sidhi duplicate warning and the source-chronology conflict for the college visits, whose in-window allocation now rests on explicit reviewer confirmation. (Amar Ujala, Betul; Barnabas Aid; ICC, colleges; PTI, Dhamtari)
Amar Ujala, Betul: https://www.amarujala.com/video/madhya-pradesh/betul/school-in-betul-turned-into-temporary-church-hindu-group-creates-a-ruckus-over-prayer-meeting-2-pastors-detained-betul-news-c-1-1-noi1569-4770602-2026-09-27
Barnabas Aid: https://www.barnabasaid.org/us/news/seven-christians-arrested-in-three-separate-incidents-in-madhya-pradesh/
ICC, colleges: https://persecution.org/2026/09/22/christian-educational-institutions-in-india-face-mounting-pressure/
PTI, Dhamtari: https://telanganatoday.com/conversion-row-dhamtari-churches-restrict-entry-to-non-christians</t>
  </si>
  <si>
    <t xml:space="preserve">Analysis 2</t>
  </si>
  <si>
    <t xml:space="preserve">Plateau is the most complicated casualty-reconciliation cluster in this draft, not a settled single religious-fatality series. Attacks on Christian-described communities overlap with attacks on guards, police, miners and other civilians; the reports require incident and victim matching before any Christian subtotal can be defended. (CDI / Morning Star News; TruthNigeria; Premium Times)
CDI / Morning Star News: https://www.christiandaily.com/news/more-christians-killed-in-previously-attacked-area-in-nigeria
TruthNigeria: https://truthnigeria.com/2026/09/the-week-fulani-militia-defy-curfew-to-attack-christian-communities-in-plateau-state/
Premium Times: https://www.premiumtimesng.com/news/headlines/912591-five-killed-at-plateau-mining-site-as-soldiers-rescue-district-head.html</t>
  </si>
  <si>
    <t xml:space="preserve">Analysis 3</t>
  </si>
  <si>
    <t xml:space="preserve">The Jewish-community cases demonstrate why occurrence and antisemitic classification need separate checks: the Crown Heights report contains police hate-crime charges and explicit language, the Borough Park assault has an unresolved motive, and the Jerusalem synagogue case raises both date-boundary and classification questions. Belleville supplies a substantive new motive determination for an older attack rather than a new-week casualty event. (New York Daily News / Tribune Content Agency; Jerusalem Post; CBC)
New York Daily News / Tribune Content Agency: https://www.arcamax.com/currentnews/newsheadlines/s-4305351
Jerusalem Post: https://www.yahoo.com/news/us/articles/three-minors-arrested-under-suspicion-104402602.html
CBC: https://www.cbc.ca/lite/story/9.7356880</t>
  </si>
  <si>
    <t xml:space="preserve">Analysis 4</t>
  </si>
  <si>
    <t xml:space="preserve">Sourcing ranges from named police and government accounts to church statements, victim testimony and unnamed advocacy contacts. Syndication and repeated use of the same witness do not create independent corroboration; current reporting dates also do not refresh old event dates or establish fresh proof of life for standing captives.
</t>
  </si>
  <si>
    <t xml:space="preserve">Analysis 5</t>
  </si>
  <si>
    <t xml:space="preserve">Two additional standing priorities are now explicit at the user's direction: coercive legal and administrative restrictions, and suspicious church damage or arson, including unsubstantiated and unsolved cases. These supplement, rather than replace, physical-violence reporting. Source-linked allegations remain visible for review even when they cannot yet enter totals; legal grounds, implementation status, fire cause, religious motive and verification tier must remain distinct.
</t>
  </si>
  <si>
    <t xml:space="preserve">Analysis 6</t>
  </si>
  <si>
    <t xml:space="preserve">A developing global church-damage pattern is a question for structured cross-case research, not a conclusion established by this selected weekly sample. Increased discovery or reporting must not be presented as increased incidence without comparable dated evidence.
</t>
  </si>
  <si>
    <t xml:space="preserve">Audit inputs supporting formulas above</t>
  </si>
  <si>
    <t xml:space="preserve">Category key</t>
  </si>
  <si>
    <t xml:space="preserve">Count input</t>
  </si>
  <si>
    <t xml:space="preserve">Review reference and evidence / qualification</t>
  </si>
  <si>
    <t xml:space="preserve">I|Main|Christian|Reported</t>
  </si>
  <si>
    <t xml:space="preserve">F-01; counted once. See Incidents and QC.</t>
  </si>
  <si>
    <t xml:space="preserve">I|Main|Christian|Verified</t>
  </si>
  <si>
    <t xml:space="preserve">N-01; counted once. See Incidents and QC.</t>
  </si>
  <si>
    <t xml:space="preserve">I|Main|Jewish|Reported</t>
  </si>
  <si>
    <t xml:space="preserve">D-08; counted once. See Incidents and QC.</t>
  </si>
  <si>
    <t xml:space="preserve">N-10; counted once. See Incidents and QC.</t>
  </si>
  <si>
    <t xml:space="preserve">N-07; counted once. See Incidents and QC.</t>
  </si>
  <si>
    <t xml:space="preserve">I|Security|Verified</t>
  </si>
  <si>
    <t xml:space="preserve">N-08; counted once. See Incidents and QC.</t>
  </si>
  <si>
    <t xml:space="preserve">I|Main|Jewish|Verified</t>
  </si>
  <si>
    <t xml:space="preserve">R-02; counted once. See Incidents and QC.</t>
  </si>
  <si>
    <t xml:space="preserve">D-04; counted once. See Incidents and QC.</t>
  </si>
  <si>
    <t xml:space="preserve">N-12-R; counted once. See Incidents and QC.</t>
  </si>
  <si>
    <t xml:space="preserve">N-12-F; counted once. See Incidents and QC.</t>
  </si>
  <si>
    <t xml:space="preserve">N-05; counted once. See Incidents and QC.</t>
  </si>
  <si>
    <t xml:space="preserve">N-06; counted once. See Incidents and QC.</t>
  </si>
  <si>
    <t xml:space="preserve">N-09; counted once. See Incidents and QC.</t>
  </si>
  <si>
    <t xml:space="preserve">R-01; counted once. See Incidents and QC.</t>
  </si>
  <si>
    <t xml:space="preserve">D-01; counted once. See Incidents and QC.</t>
  </si>
  <si>
    <t xml:space="preserve">D-03; counted once. See Incidents and QC.</t>
  </si>
  <si>
    <t xml:space="preserve">K|SourceChristian</t>
  </si>
  <si>
    <t xml:space="preserve">N-01; source-identified Christian death(s). CDI / Morning Star News: https://www.christiandaily.com/news/more-christians-killed-in-previously-attacked-area-in-nigeria
The Sun: https://thesun.ng/updated-8-killed-in-plateau-as-gunmen-ambush-vigilantes-miners-die-in-pit-collapse/
TruthNigeria: https://truthnigeria.com/2026/09/the-week-fulani-militia-defy-curfew-to-attack-christian-communities-in-plateau-state/</t>
  </si>
  <si>
    <t xml:space="preserve">N-05; source-identified Christian death(s). Vanguard: https://www.vanguardngr.com/2026/09/protest-as-gunmen-kill-three-vigilantes-in-plateau-community/
The Sun: https://thesun.ng/plateau-govt-condemns-gassa-attack-assures-motorists-safe-passage-along-the-jos-barkin-ladi-corridor/
TruthNigeria: https://truthnigeria.com/2026/09/the-week-fulani-militia-defy-curfew-to-attack-christian-communities-in-plateau-state/
CDI / Morning Star News: https://www.christiandaily.com/news/more-christians-killed-in-previously-attacked-area-in-nigeria</t>
  </si>
  <si>
    <t xml:space="preserve">D-04; source-identified Christian death(s). Reuters: https://www.reuters.com/world/one-dead-four-injured-polish-abbey-knife-attack-local-media-report-2026-09-24/
BBC: https://www.bbc.co.uk/news/articles/c607lrvm41l3o</t>
  </si>
  <si>
    <t xml:space="preserve">K|AssessedVerified</t>
  </si>
  <si>
    <t xml:space="preserve">N-07; assessed-context, not individually verified faith. The Sun: https://thesun.ng/updated-8-killed-in-plateau-as-gunmen-ambush-vigilantes-miners-die-in-pit-collapse/
TruthNigeria: https://truthnigeria.com/2026/09/the-week-fulani-militia-defy-curfew-to-attack-christian-communities-in-plateau-state/</t>
  </si>
  <si>
    <t xml:space="preserve">N-09; assessed-context, not individually verified faith. Premium Times: https://www.premiumtimesng.com/news/headlines/912591-five-killed-at-plateau-mining-site-as-soldiers-rescue-district-head.html
TruthNigeria: https://truthnigeria.com/2026/09/the-week-fulani-militia-defy-curfew-to-attack-christian-communities-in-plateau-state/</t>
  </si>
  <si>
    <t xml:space="preserve">K|ReportedPool</t>
  </si>
  <si>
    <t xml:space="preserve">N-10; two Reported killed, greater ambiguity. TruthNigeria, 23 September: https://truthnigeria.com/2026/09/breaking-fulani-militia-attacks-continue-south-of-jos-killing-10-monday-tuesday/
TruthNigeria, 28 September: https://truthnigeria.com/2026/09/the-week-fulani-militia-defy-curfew-to-attack-christian-communities-in-plateau-state/</t>
  </si>
  <si>
    <t xml:space="preserve">N-12-R + N-12-F SHARED POOL. No per-village allocation; counted once. TruthNigeria: https://truthnigeria.com/2026/09/the-week-fulani-militia-defy-curfew-to-attack-christian-communities-in-plateau-state/</t>
  </si>
  <si>
    <t xml:space="preserve">W|Christian</t>
  </si>
  <si>
    <t xml:space="preserve">D-04; two surviving clergy among four wounded. Reuters: https://www.reuters.com/world/one-dead-four-injured-polish-abbey-knife-attack-local-media-report-2026-09-24/
BBC: https://www.bbc.co.uk/news/articles/c607lrvm41l3o</t>
  </si>
  <si>
    <t xml:space="preserve">W|Assessed</t>
  </si>
  <si>
    <t xml:space="preserve">N-09; Marit wounded, assessed faith context. Premium Times: https://www.premiumtimesng.com/news/headlines/912591-five-killed-at-plateau-mining-site-as-soldiers-rescue-district-head.html
TruthNigeria: https://truthnigeria.com/2026/09/the-week-fulani-militia-defy-curfew-to-attack-christian-communities-in-plateau-state/</t>
  </si>
  <si>
    <t xml:space="preserve">W|OtherFaithUnknown</t>
  </si>
  <si>
    <t xml:space="preserve">D-04; lay victims with individual faith unestablished. Reuters: https://www.reuters.com/world/one-dead-four-injured-polish-abbey-knife-attack-local-media-report-2026-09-24/
BBC: https://www.bbc.co.uk/news/articles/c607lrvm41l3o</t>
  </si>
  <si>
    <t xml:space="preserve">D|Verified</t>
  </si>
  <si>
    <t xml:space="preserve">R-01; two detained. Amar Ujala: https://www.amarujala.com/video/madhya-pradesh/betul/school-in-betul-turned-into-temporary-church-hindu-group-creates-a-ruckus-over-prayer-meeting-2-pastors-detained-betul-news-c-1-1-noi1569-4770602-2026-09-27
Barnabas Aid: https://www.barnabasaid.org/us/news/seven-christians-arrested-in-three-separate-incidents-in-madhya-pradesh/</t>
  </si>
  <si>
    <t xml:space="preserve">D-03; case-linked arrests, exact custody-step dates unresolved. Aaj Tak: https://www.aajtak.in/uttar-pradesh/story/deoria-hindus-being-converted-to-another-religion-in-tent-3-arrested-lcly-strc-2655969-2026-09-29</t>
  </si>
  <si>
    <t xml:space="preserve">D|Reported</t>
  </si>
  <si>
    <t xml:space="preserve">D-01; Reported arrests. Barnabas Aid: https://www.barnabasaid.org/us/news/seven-christians-arrested-in-three-separate-incidents-in-madhya-pradesh/</t>
  </si>
  <si>
    <t xml:space="preserve">K|Security</t>
  </si>
  <si>
    <t xml:space="preserve">N-08; separate police-officer death. TVC News: https://www.tvcnews.tv/operation-rainbow-deputy-commander-killed-in-plateau-ambush/
ThisDay: https://www.thisdaylive.com/2026/09/24/curfew-fails-to-stop-fresh-attacks-in-plateau-as-police-officer-civilians-killed/
TruthNigeria, 23 September: https://truthnigeria.com/2026/09/breaking-fulani-militia-attacks-continue-south-of-jos-killing-10-monday-tuesday/
TruthNigeria, 28 September: https://truthnigeria.com/2026/09/the-week-fulani-militia-defy-curfew-to-attack-christian-communities-in-plateau-state/</t>
  </si>
  <si>
    <t xml:space="preserve">ID</t>
  </si>
  <si>
    <t xml:space="preserve">Outlet / record</t>
  </si>
  <si>
    <t xml:space="preserve">Publication date</t>
  </si>
  <si>
    <t xml:space="preserve">Full URL</t>
  </si>
  <si>
    <t xml:space="preserve">Use / independence note</t>
  </si>
  <si>
    <t xml:space="preserve">S-001</t>
  </si>
  <si>
    <t xml:space="preserve">ICC</t>
  </si>
  <si>
    <t xml:space="preserve">See case chronology; cutoff 29 Sep 2026</t>
  </si>
  <si>
    <t xml:space="preserve">https://persecution.org/2026/09/22/christian-educational-institutions-in-india-face-mounting-pressure/</t>
  </si>
  <si>
    <t xml:space="preserve">Used by F-01. Underlying source from approved research. URL repetition/syndication is not independent corroboration.</t>
  </si>
  <si>
    <t xml:space="preserve">S-002</t>
  </si>
  <si>
    <t xml:space="preserve">CDI / Morning Star News</t>
  </si>
  <si>
    <t xml:space="preserve">https://www.christiandaily.com/news/more-christians-killed-in-previously-attacked-area-in-nigeria</t>
  </si>
  <si>
    <t xml:space="preserve">Used by N-01, N-05, N-06. Underlying source from approved research. URL repetition/syndication is not independent corroboration.</t>
  </si>
  <si>
    <t xml:space="preserve">S-003</t>
  </si>
  <si>
    <t xml:space="preserve">The Sun</t>
  </si>
  <si>
    <t xml:space="preserve">https://thesun.ng/updated-8-killed-in-plateau-as-gunmen-ambush-vigilantes-miners-die-in-pit-collapse/</t>
  </si>
  <si>
    <t xml:space="preserve">Used by N-01, N-07. Underlying source from approved research. URL repetition/syndication is not independent corroboration.</t>
  </si>
  <si>
    <t xml:space="preserve">S-004</t>
  </si>
  <si>
    <t xml:space="preserve">TruthNigeria</t>
  </si>
  <si>
    <t xml:space="preserve">https://truthnigeria.com/2026/09/the-week-fulani-militia-defy-curfew-to-attack-christian-communities-in-plateau-state/</t>
  </si>
  <si>
    <t xml:space="preserve">Used by N-01, N-10, N-07, N-08, N-12-R, N-12-F, N-05, N-06, N-09. Underlying source from approved research. URL repetition/syndication is not independent corroboration.</t>
  </si>
  <si>
    <t xml:space="preserve">S-005</t>
  </si>
  <si>
    <t xml:space="preserve">TVC News</t>
  </si>
  <si>
    <t xml:space="preserve">https://www.tvcnews.tv/operation-rainbow-deputy-commander-killed-in-plateau-ambush/</t>
  </si>
  <si>
    <t xml:space="preserve">Used by N-08. Underlying source from approved research. URL repetition/syndication is not independent corroboration.</t>
  </si>
  <si>
    <t xml:space="preserve">S-006</t>
  </si>
  <si>
    <t xml:space="preserve">ThisDay</t>
  </si>
  <si>
    <t xml:space="preserve">https://www.thisdaylive.com/2026/09/24/curfew-fails-to-stop-fresh-attacks-in-plateau-as-police-officer-civilians-killed/</t>
  </si>
  <si>
    <t xml:space="preserve">S-007</t>
  </si>
  <si>
    <t xml:space="preserve">TruthNigeria, 23 September</t>
  </si>
  <si>
    <t xml:space="preserve">https://truthnigeria.com/2026/09/breaking-fulani-militia-attacks-continue-south-of-jos-killing-10-monday-tuesday/</t>
  </si>
  <si>
    <t xml:space="preserve">Used by N-10, N-08. Underlying source from approved research. URL repetition/syndication is not independent corroboration.</t>
  </si>
  <si>
    <t xml:space="preserve">S-008</t>
  </si>
  <si>
    <t xml:space="preserve">Vanguard</t>
  </si>
  <si>
    <t xml:space="preserve">https://www.vanguardngr.com/2026/09/protest-as-gunmen-kill-three-vigilantes-in-plateau-community/</t>
  </si>
  <si>
    <t xml:space="preserve">Used by N-05. Underlying source from approved research. URL repetition/syndication is not independent corroboration.</t>
  </si>
  <si>
    <t xml:space="preserve">S-009</t>
  </si>
  <si>
    <t xml:space="preserve">https://thesun.ng/plateau-govt-condemns-gassa-attack-assures-motorists-safe-passage-along-the-jos-barkin-ladi-corridor/</t>
  </si>
  <si>
    <t xml:space="preserve">S-010</t>
  </si>
  <si>
    <t xml:space="preserve">Premium Times</t>
  </si>
  <si>
    <t xml:space="preserve">https://www.premiumtimesng.com/news/headlines/912591-five-killed-at-plateau-mining-site-as-soldiers-rescue-district-head.html</t>
  </si>
  <si>
    <t xml:space="preserve">Used by N-09. Underlying source from approved research. URL repetition/syndication is not independent corroboration.</t>
  </si>
  <si>
    <t xml:space="preserve">S-011</t>
  </si>
  <si>
    <t xml:space="preserve">Amar Ujala</t>
  </si>
  <si>
    <t xml:space="preserve">https://www.amarujala.com/video/madhya-pradesh/betul/school-in-betul-turned-into-temporary-church-hindu-group-creates-a-ruckus-over-prayer-meeting-2-pastors-detained-betul-news-c-1-1-noi1569-4770602-2026-09-27</t>
  </si>
  <si>
    <t xml:space="preserve">Used by R-01. Underlying source from approved research. URL repetition/syndication is not independent corroboration.</t>
  </si>
  <si>
    <t xml:space="preserve">S-012</t>
  </si>
  <si>
    <t xml:space="preserve">Barnabas Aid</t>
  </si>
  <si>
    <t xml:space="preserve">https://www.barnabasaid.org/us/news/seven-christians-arrested-in-three-separate-incidents-in-madhya-pradesh/</t>
  </si>
  <si>
    <t xml:space="preserve">Used by R-01, D-01. Underlying source from approved research. URL repetition/syndication is not independent corroboration.</t>
  </si>
  <si>
    <t xml:space="preserve">S-013</t>
  </si>
  <si>
    <t xml:space="preserve">New York Daily News / Tribune</t>
  </si>
  <si>
    <t xml:space="preserve">https://www.arcamax.com/currentnews/newsheadlines/s-4305351</t>
  </si>
  <si>
    <t xml:space="preserve">Used by R-02. Underlying source from approved research. URL repetition/syndication is not independent corroboration.</t>
  </si>
  <si>
    <t xml:space="preserve">S-014</t>
  </si>
  <si>
    <t xml:space="preserve">Aaj Tak</t>
  </si>
  <si>
    <t xml:space="preserve">https://www.aajtak.in/uttar-pradesh/story/deoria-hindus-being-converted-to-another-religion-in-tent-3-arrested-lcly-strc-2655969-2026-09-29</t>
  </si>
  <si>
    <t xml:space="preserve">Used by D-03. Underlying source from approved research. URL repetition/syndication is not independent corroboration.</t>
  </si>
  <si>
    <t xml:space="preserve">S-015</t>
  </si>
  <si>
    <t xml:space="preserve">Reuters</t>
  </si>
  <si>
    <t xml:space="preserve">https://www.reuters.com/world/one-dead-four-injured-polish-abbey-knife-attack-local-media-report-2026-09-24/</t>
  </si>
  <si>
    <t xml:space="preserve">Used by D-04. Underlying source from approved research. URL repetition/syndication is not independent corroboration.</t>
  </si>
  <si>
    <t xml:space="preserve">S-016</t>
  </si>
  <si>
    <t xml:space="preserve">BBC</t>
  </si>
  <si>
    <t xml:space="preserve">https://www.bbc.co.uk/news/articles/c607lrvm41l3o</t>
  </si>
  <si>
    <t xml:space="preserve">S-017</t>
  </si>
  <si>
    <t xml:space="preserve">The Algemeiner</t>
  </si>
  <si>
    <t xml:space="preserve">https://www.algemeiner.com/2026/09/22/wave-yom-kippur-incidents-canada-highlights-rising-hostility-toward-jewish-community/</t>
  </si>
  <si>
    <t xml:space="preserve">Used by D-08. Underlying source from approved research. URL repetition/syndication is not independent corroboration.</t>
  </si>
  <si>
    <t xml:space="preserve">S-018</t>
  </si>
  <si>
    <t xml:space="preserve">HonestReporting Canada</t>
  </si>
  <si>
    <t xml:space="preserve">https://honestreporting.ca/petitions/is-cbc-news-punishing-a-jewish-journalist-for-daring-to-document-local-anti-israel-hate-mob/</t>
  </si>
  <si>
    <t xml:space="preserve">S-019</t>
  </si>
  <si>
    <t xml:space="preserve">https://www.vanguardngr.com/2026/09/plateau-killings-attacks-continue-despite-curfew/</t>
  </si>
  <si>
    <t xml:space="preserve">Retrospective, held-case, contextual or follow-up source. Underlying source from approved research. URL repetition/syndication is not independent corroboration.</t>
  </si>
  <si>
    <t xml:space="preserve">S-020</t>
  </si>
  <si>
    <t xml:space="preserve">SaharaReporters</t>
  </si>
  <si>
    <t xml:space="preserve">https://saharareporters.com/2026/09/26/berom-association-confirms-seven-killed-farmlands-destroyed-fresh-plateau-attacks-slams</t>
  </si>
  <si>
    <t xml:space="preserve">S-021</t>
  </si>
  <si>
    <t xml:space="preserve">Security Digest</t>
  </si>
  <si>
    <t xml:space="preserve">https://securitydigestng.com/2026/09/27/beyond-farmer-herder-clashes-how-armed-groups-criminality-and-misinformation-are-tearing-mangu-apart/</t>
  </si>
  <si>
    <t xml:space="preserve">S-022</t>
  </si>
  <si>
    <t xml:space="preserve">https://www.amarujala.com/madhya-pradesh/sidhi/sidhi-prayer-meeting-conversion-allegation-three-arrested-bahri-2026-09-20</t>
  </si>
  <si>
    <t xml:space="preserve">S-023</t>
  </si>
  <si>
    <t xml:space="preserve">L’Est Républicain</t>
  </si>
  <si>
    <t xml:space="preserve">https://www.estrepublicain.fr/faits-divers-justice/2026/09/26/eglises-cambriolees-a-dampierre-sur-le-doubs-porte-fracturee-au-pied-de-biche-et-ciboire-derobe</t>
  </si>
  <si>
    <t xml:space="preserve">S-024</t>
  </si>
  <si>
    <t xml:space="preserve">Times of Israel</t>
  </si>
  <si>
    <t xml:space="preserve">https://fr.timesofisrael.com/un-enfant-chretien-armenien-agresse-a-jerusalem-pendant-yom-kippour/</t>
  </si>
  <si>
    <t xml:space="preserve">S-025</t>
  </si>
  <si>
    <t xml:space="preserve">Haaretz</t>
  </si>
  <si>
    <t xml:space="preserve">https://www.haaretz.com/middle-east-news/palestinians/2026-09-27/ty-article/.premium/police-arrest-suspect-in-pepper-spray-attack-on-christian-child-on-yom-kippur/000001a0-e423-d259-a3b4-ecbb19a90000</t>
  </si>
  <si>
    <t xml:space="preserve">S-026</t>
  </si>
  <si>
    <t xml:space="preserve">CBS Chicago</t>
  </si>
  <si>
    <t xml:space="preserve">https://www.cbsnews.com/chicago/news/antisemitic-vandalism-highland-park/?intcid=CNR-01-0623</t>
  </si>
  <si>
    <t xml:space="preserve">S-027</t>
  </si>
  <si>
    <t xml:space="preserve">ABC7</t>
  </si>
  <si>
    <t xml:space="preserve">https://abc7chicago.com/post/highland-park-antisemitism-news-swastika-symbol-found-painted-slide-devonshire-city-officials-say/19859565/</t>
  </si>
  <si>
    <t xml:space="preserve">S-028</t>
  </si>
  <si>
    <t xml:space="preserve">Jerusalem Post via Yahoo</t>
  </si>
  <si>
    <t xml:space="preserve">https://www.yahoo.com/news/us/articles/three-minors-arrested-under-suspicion-104402602.html</t>
  </si>
  <si>
    <t xml:space="preserve">S-029</t>
  </si>
  <si>
    <t xml:space="preserve">https://persecution.org/2026/09/22/divided-and-dispossessed-how-sudans-government-targets-the-church/</t>
  </si>
  <si>
    <t xml:space="preserve">S-030</t>
  </si>
  <si>
    <t xml:space="preserve">https://persecution.org/2026/09/28/conditions-worsen-for-stateless-rohingya-christians/</t>
  </si>
  <si>
    <t xml:space="preserve">S-031</t>
  </si>
  <si>
    <t xml:space="preserve">Christianophobie</t>
  </si>
  <si>
    <t xml:space="preserve">https://christianophobie.fr/carte/dans-le-monde/europe/vandalisme-a-leglise-sainte-anne-dauderghem/</t>
  </si>
  <si>
    <t xml:space="preserve">S-032</t>
  </si>
  <si>
    <t xml:space="preserve">Monitor</t>
  </si>
  <si>
    <t xml:space="preserve">https://www.monitor.co.ug/uganda/news/national/respect-church-sanctity-bishop-aisu-tells-leaders-after-abim-church-fistfight-5612878</t>
  </si>
  <si>
    <t xml:space="preserve">S-033</t>
  </si>
  <si>
    <t xml:space="preserve">IANS</t>
  </si>
  <si>
    <t xml:space="preserve">https://ianslive.in/another-ahmadi-man-attacked-in-pakistan-amid-rising-violence-against-religious-community--20260923180931</t>
  </si>
  <si>
    <t xml:space="preserve">S-034</t>
  </si>
  <si>
    <t xml:space="preserve">https://persecution.org/2026/09/28/churches-restrict-entry-of-non-christians-in-persecution-hit-region/</t>
  </si>
  <si>
    <t xml:space="preserve">S-035</t>
  </si>
  <si>
    <t xml:space="preserve">PTI</t>
  </si>
  <si>
    <t xml:space="preserve">https://telanganatoday.com/conversion-row-dhamtari-churches-restrict-entry-to-non-christians</t>
  </si>
  <si>
    <t xml:space="preserve">S-036</t>
  </si>
  <si>
    <t xml:space="preserve">CBC</t>
  </si>
  <si>
    <t xml:space="preserve">https://www.cbc.ca/lite/story/9.7356880</t>
  </si>
  <si>
    <t xml:space="preserve">S-037</t>
  </si>
  <si>
    <t xml:space="preserve">Times of San Diego</t>
  </si>
  <si>
    <t xml:space="preserve">https://timesofsandiego.com/crime/2026/09/22/teen-imperial-beach-suspect-antisemitic-graffiti/</t>
  </si>
  <si>
    <t xml:space="preserve">S-038</t>
  </si>
  <si>
    <t xml:space="preserve">San Diego Union-Tribune</t>
  </si>
  <si>
    <t xml:space="preserve">https://www.sandiegouniontribune.com/2026/09/24/hate-crime-charges-not-filed-against-teen-in-imperial-beach-graffiti-case/</t>
  </si>
  <si>
    <t xml:space="preserve">S-039</t>
  </si>
  <si>
    <t xml:space="preserve">The Independent</t>
  </si>
  <si>
    <t xml:space="preserve">https://www.independent.co.uk/news/uk/home-news/jewish-community-security-trust-greater-manchester-greater-manchester-police-government-b3054466.html</t>
  </si>
  <si>
    <t xml:space="preserve">S-040</t>
  </si>
  <si>
    <t xml:space="preserve">ChinaAid</t>
  </si>
  <si>
    <t xml:space="preserve">https://chinaaid.org/news/two-early-rain-church-members-released-chinese-police-crackdown-continues/</t>
  </si>
  <si>
    <t xml:space="preserve">S-041</t>
  </si>
  <si>
    <t xml:space="preserve">Free China Movement</t>
  </si>
  <si>
    <t xml:space="preserve">https://freechina.live/china-news-updates/political-prisoners-human-rights/chen-yunfei-current-political-prisoner-profile/</t>
  </si>
  <si>
    <t xml:space="preserve">S-042</t>
  </si>
  <si>
    <t xml:space="preserve">ChinaAid, Anhui</t>
  </si>
  <si>
    <t xml:space="preserve">https://chinaaid.org/news/chinese-officials-raid-house-church-ban-christian-hymns-in-central-china/</t>
  </si>
  <si>
    <t xml:space="preserve">S-043</t>
  </si>
  <si>
    <t xml:space="preserve">ChinaAid, Beijing</t>
  </si>
  <si>
    <t xml:space="preserve">https://chinaaid.org/news/chinese-authorities-reportedly-detain-pastors-workers-from-beijing-church/</t>
  </si>
  <si>
    <t xml:space="preserve">S-044</t>
  </si>
  <si>
    <t xml:space="preserve">ABC</t>
  </si>
  <si>
    <t xml:space="preserve">https://www.abc.net.au/news/2026-09-22/sri-lanka-convicts-15-men-over-deadly-easter-bombing/107183542</t>
  </si>
  <si>
    <t xml:space="preserve">S-045</t>
  </si>
  <si>
    <t xml:space="preserve">Daily Mirror</t>
  </si>
  <si>
    <t xml:space="preserve">https://www.dailymirror.lk/print/breaking-news/15-convicted-over-Easter-attacks-get-sentences-ranging-from-200-to-260-years/108-350922</t>
  </si>
  <si>
    <t xml:space="preserve">S-046</t>
  </si>
  <si>
    <t xml:space="preserve">Ministry of Inclusion</t>
  </si>
  <si>
    <t xml:space="preserve">https://www.inclusion.gob.es/en/w/la-seguridad-social-reconocera-como-cotizados-los-periodos-de-actividad-ejercidos-por-los-ministros-de-culto-evangelicos-y-adventistas-antes-de-su-inclusion-en-el-regimen-general</t>
  </si>
  <si>
    <t xml:space="preserve">S-047</t>
  </si>
  <si>
    <t xml:space="preserve">Le Nouvelliste</t>
  </si>
  <si>
    <t xml:space="preserve">https://lenouvelliste.com/article/272355/kenscoff-la-pnh-reprend-le-controle-de-quatre-localites-occupees-par-des-gangs</t>
  </si>
  <si>
    <t xml:space="preserve">S-048</t>
  </si>
  <si>
    <t xml:space="preserve">Proceso</t>
  </si>
  <si>
    <t xml:space="preserve">https://www.proceso.com.mx/nacional/estados/2026/9/17/asesinan-al-sacerdote-roman-de-la-cruz-hernandez-en-huejutla-hidalgo-380090.html</t>
  </si>
  <si>
    <t xml:space="preserve">S-049</t>
  </si>
  <si>
    <t xml:space="preserve">Vatican News</t>
  </si>
  <si>
    <t xml:space="preserve">https://www.vaticannews.va/es/iglesia/news/2026-09/mexico-asesinado-un-sacerdote.html</t>
  </si>
  <si>
    <t xml:space="preserve">S-050</t>
  </si>
  <si>
    <t xml:space="preserve">RTL/AFP</t>
  </si>
  <si>
    <t xml:space="preserve">https://www.rtl.fr/actu/justice-faits-divers/un-acte-scandaleux-une-femme-en-garde-a-vue-apres-la-profanation-d-une-centaine-de-tombes-dans-un-cimetiere-de-maizieres-les-metz-7900672862</t>
  </si>
  <si>
    <t xml:space="preserve">S-051</t>
  </si>
  <si>
    <t xml:space="preserve">Open Doors</t>
  </si>
  <si>
    <t xml:space="preserve">https://www.opendoors.de/nachrichten/aktuelle-meldungen/syrien-bombenexplosion-vor-kirche-in-hama</t>
  </si>
  <si>
    <t xml:space="preserve">S-052</t>
  </si>
  <si>
    <t xml:space="preserve">BR24</t>
  </si>
  <si>
    <t xml:space="preserve">https://www.br.de/nachrichten/bayern/waehrend-der-messe-bengalisches-feuer-in-kirche-geworfen,VVITWKS</t>
  </si>
  <si>
    <t xml:space="preserve">S-053</t>
  </si>
  <si>
    <t xml:space="preserve">CLAAS</t>
  </si>
  <si>
    <t xml:space="preserve">https://claas.org.uk/2026/09/16/christian-family-seeks-return-of-15-year-old-son-after-alleged-forced-conversion-to-islam/</t>
  </si>
  <si>
    <t xml:space="preserve">S-054</t>
  </si>
  <si>
    <t xml:space="preserve">ANI/The Tribune</t>
  </si>
  <si>
    <t xml:space="preserve">https://www.tribuneindia.com/news/world/hrfp-condemns-alleged-forced-conversion-abduction-of-minor-christian-boy-in-pakistan/</t>
  </si>
  <si>
    <t xml:space="preserve">S-055</t>
  </si>
  <si>
    <t xml:space="preserve">CDI/MSN</t>
  </si>
  <si>
    <t xml:space="preserve">https://www.christiandaily.com/news/baptist-pastor-other-christians-killed-in-attacks-in-plateau-state-nigeria</t>
  </si>
  <si>
    <t xml:space="preserve">S-056</t>
  </si>
  <si>
    <t xml:space="preserve">https://www.reuters.com/world/americas/nicaraguas-crackdown-opponents-amounts-crimes-against-humanity-un-experts-say-2026-09-22/</t>
  </si>
  <si>
    <t xml:space="preserve">S-057</t>
  </si>
  <si>
    <t xml:space="preserve">CAP Freedom of Conscience</t>
  </si>
  <si>
    <t xml:space="preserve">https://freedomofconscience.eu/pakistan-a-two-week-escalation-against-the-ahmadiyya-muslim-community/</t>
  </si>
  <si>
    <t xml:space="preserve">S-058</t>
  </si>
  <si>
    <t xml:space="preserve">USCIRF</t>
  </si>
  <si>
    <t xml:space="preserve">https://www.uscirf.gov/religious-prisoners-conscience/forb-victims-database/leah-sharibu</t>
  </si>
  <si>
    <t xml:space="preserve">S-059</t>
  </si>
  <si>
    <t xml:space="preserve">https://chinaaid.org/news/chinaaid-raises-health-alarm-for-imprisoned-pastor-wang-yi-calls-for-family-access/</t>
  </si>
  <si>
    <t xml:space="preserve">S-060</t>
  </si>
  <si>
    <t xml:space="preserve">https://persecution.org/2025/11/20/8-christians-endure-decades-of-imprisonment-in-eritrea/</t>
  </si>
  <si>
    <t xml:space="preserve">S-061</t>
  </si>
  <si>
    <t xml:space="preserve">Church in Chains</t>
  </si>
  <si>
    <t xml:space="preserve">https://www.churchinchains.ie/news-by-country/sub-saharan-africa/eritrea/eritrea-more-christians-released-from-prison/</t>
  </si>
  <si>
    <t xml:space="preserve">S-062</t>
  </si>
  <si>
    <t xml:space="preserve">https://www.uscirf.gov/religious-prisoners-conscience/forb-victims-database/mussie-ezaz</t>
  </si>
  <si>
    <t xml:space="preserve">S-063</t>
  </si>
  <si>
    <t xml:space="preserve">https://persecution.org/2026/09/25/nigerian-pastor-believer-killed-on-their-way-to-church/</t>
  </si>
  <si>
    <t xml:space="preserve">S-064</t>
  </si>
  <si>
    <t xml:space="preserve">https://truthnigeria.com/2026/09/41-killed-100-abducted-across-nigeria-as-plateau-endures-weekend-of-deadly-attacks/</t>
  </si>
  <si>
    <t xml:space="preserve">S-065</t>
  </si>
  <si>
    <t xml:space="preserve">Libero</t>
  </si>
  <si>
    <t xml:space="preserve">https://www.liberoquotidiano.it/news/esteri/49242914/il_massacro_jihadista_che_il_mondo_rischia_di_non_vedere.amp</t>
  </si>
  <si>
    <t xml:space="preserve">S-066</t>
  </si>
  <si>
    <t xml:space="preserve">Newsmax</t>
  </si>
  <si>
    <t xml:space="preserve">https://www.newsmax.com/world/globaltalk/mozambique-islamic-state-militants/2025/10/08/id/1229499/</t>
  </si>
  <si>
    <t xml:space="preserve">S-067</t>
  </si>
  <si>
    <t xml:space="preserve">Orthodox Christian network</t>
  </si>
  <si>
    <t xml:space="preserve">https://ocpsociety.org/orthodox-bloodshed-in-arsi-five-more-martyred-three-abducted-in-oromia-region-ethiopia/</t>
  </si>
  <si>
    <t xml:space="preserve">S-068</t>
  </si>
  <si>
    <t xml:space="preserve">DNE Africa</t>
  </si>
  <si>
    <t xml:space="preserve">https://africa.dailynewsegypt.com/five-killed-in-renewed-violence-targeting-orthodox-christians-in-ethiopias-arsi-zone/</t>
  </si>
  <si>
    <t xml:space="preserve">S-069</t>
  </si>
  <si>
    <t xml:space="preserve">https://www.opendoorsuk.org/news/latest-news/india-rajasthan-attacks/</t>
  </si>
  <si>
    <t xml:space="preserve">S-070</t>
  </si>
  <si>
    <t xml:space="preserve">The Hills Journal</t>
  </si>
  <si>
    <t xml:space="preserve">https://www.thehillsjournal.com/editorial-martyrdom-of-gods-men-a-wake-up-call-for-peace-and-justice-in-manipur/</t>
  </si>
  <si>
    <t xml:space="preserve">S-071</t>
  </si>
  <si>
    <t xml:space="preserve">Pakistan Christian Post</t>
  </si>
  <si>
    <t xml:space="preserve">https://www.pakistanchristianpost.com/head-line-news-details/8598</t>
  </si>
  <si>
    <t xml:space="preserve">S-072</t>
  </si>
  <si>
    <t xml:space="preserve">iNews/RCTI+</t>
  </si>
  <si>
    <t xml:space="preserve">https://www.rctiplus.com/news/detail/inews/5477105/kronologi-ibadah-gereja-di-tangerang-dibubarkan-warga-hingga-polisi-turun-tangan</t>
  </si>
  <si>
    <t xml:space="preserve">S-073</t>
  </si>
  <si>
    <t xml:space="preserve">Open Doors, Bangladesh</t>
  </si>
  <si>
    <t xml:space="preserve">https://www.opendoorsuk.org/news/latest-news/bangladesh-evangelists-beaten/</t>
  </si>
  <si>
    <t xml:space="preserve">S-074</t>
  </si>
  <si>
    <t xml:space="preserve">Open Doors, Yemen</t>
  </si>
  <si>
    <t xml:space="preserve">https://www.opendoors.org.hk/en-US/news/latest/yemen-ministry-leader-arrested/</t>
  </si>
  <si>
    <t xml:space="preserve">S-075</t>
  </si>
  <si>
    <t xml:space="preserve">Voice of the Martyrs</t>
  </si>
  <si>
    <t xml:space="preserve">https://www.persecution.com/stories/christians-in-rural-villages-face-increasing-pressure/</t>
  </si>
  <si>
    <t xml:space="preserve">S-076</t>
  </si>
  <si>
    <t xml:space="preserve">Forum 18, Kazakhstan</t>
  </si>
  <si>
    <t xml:space="preserve">https://www.forum18.org/archive.php?article_id=3071</t>
  </si>
  <si>
    <t xml:space="preserve">S-077</t>
  </si>
  <si>
    <t xml:space="preserve">Forum 18, Azerbaijan</t>
  </si>
  <si>
    <t xml:space="preserve">https://www.forum18.org/archive.php?article_id=3069</t>
  </si>
  <si>
    <t xml:space="preserve">S-078</t>
  </si>
  <si>
    <t xml:space="preserve">ICC news</t>
  </si>
  <si>
    <t xml:space="preserve">https://persecution.org/category/news/</t>
  </si>
  <si>
    <t xml:space="preserve">S-079</t>
  </si>
  <si>
    <t xml:space="preserve">OIDAC Europe</t>
  </si>
  <si>
    <t xml:space="preserve">https://www.intoleranceagainstchristians.eu/</t>
  </si>
  <si>
    <t xml:space="preserve">S-080</t>
  </si>
  <si>
    <t xml:space="preserve">CSW news</t>
  </si>
  <si>
    <t xml:space="preserve">https://www.csw.org.uk/news.htm</t>
  </si>
  <si>
    <t xml:space="preserve">Incident ID</t>
  </si>
  <si>
    <t xml:space="preserve">Event Date (duplicated for lookup)</t>
  </si>
  <si>
    <t xml:space="preserve">First Credible Publication Date</t>
  </si>
  <si>
    <t xml:space="preserve">Date Added to Tracker</t>
  </si>
  <si>
    <t xml:space="preserve">Fire Classification</t>
  </si>
  <si>
    <t xml:space="preserve">Investigation Status</t>
  </si>
  <si>
    <t xml:space="preserve">Arrest / Arson Charge</t>
  </si>
  <si>
    <t xml:space="preserve">Motive-Evidence Statement</t>
  </si>
  <si>
    <t xml:space="preserve">Single-Source Flag (Y/N)</t>
  </si>
  <si>
    <t xml:space="preserve">F-01</t>
  </si>
  <si>
    <t xml:space="preserve">29 Sep 2026</t>
  </si>
  <si>
    <t xml:space="preserve">Not applicable</t>
  </si>
  <si>
    <t xml:space="preserve">APPROVED; Reported. Main ledger.</t>
  </si>
  <si>
    <t xml:space="preserve">See Incidents impact/summary; no unreported arrest inferred.</t>
  </si>
  <si>
    <t xml:space="preserve">Category: Coercive Legal &amp; Administrative Restriction (editorial classification). State power applied to Christian institutions. International Christian Concern reports unannounced official visits and assesses administrative intimidation. The reviewer confirms visits during 21–27 September. ICC’s 22 September article says “last week”: unresolved chronology conflict, not independent date verification. Exact dates, official grounds and orders require follow-up. One grouped entry pending visit-level detail; not two independently documented incidents.
ICC: https://persecution.org/2026/09/22/christian-educational-institutions-in-india-face-mounting-pressure/</t>
  </si>
  <si>
    <t xml:space="preserve">Y</t>
  </si>
  <si>
    <t xml:space="preserve">N-01</t>
  </si>
  <si>
    <t xml:space="preserve">23–28 Sep 2026, publications reviewed; first publication not resolved</t>
  </si>
  <si>
    <t xml:space="preserve">APPROVED; Verified. Main ledger.</t>
  </si>
  <si>
    <t xml:space="preserve">Henry Elisha, 22, was killed. Christian identity is attributed to Christian Daily International / Morning Star News. A possible stray bullet is reported; deliberate religious targeting is not established. Shared community sourcing; do not duplicate him in unmatched roundup figures.
CDI / Morning Star News: https://www.christiandaily.com/news/more-christians-killed-in-previously-attacked-area-in-nigeria
The Sun: https://thesun.ng/updated-8-killed-in-plateau-as-gunmen-ambush-vigilantes-miners-die-in-pit-collapse/
TruthNigeria: https://truthnigeria.com/2026/09/the-week-fulani-militia-defy-curfew-to-attack-christian-communities-in-plateau-state/</t>
  </si>
  <si>
    <t xml:space="preserve">D-08</t>
  </si>
  <si>
    <t xml:space="preserve">Neil Herland reported taunts while entering Yom Kippur worship. Reporting draws on his account and video. Inclusion concerns specific intimidation of a worshipper, not an assessment that the entire political protest was antisemitic. Shared originating account.
The Algemeiner: https://www.algemeiner.com/2026/09/22/wave-yom-kippur-incidents-canada-highlights-rising-hostility-toward-jewish-community/
HonestReporting Canada: https://honestreporting.ca/petitions/is-cbc-news-punishing-a-jewish-journalist-for-daring-to-document-local-anti-israel-hate-mob/</t>
  </si>
  <si>
    <t xml:space="preserve">N-10</t>
  </si>
  <si>
    <t xml:space="preserve">Two unnamed residents reportedly killed. Greater ambiguity explicitly retained; the two TruthNigeria articles are one originating chain. Individual religious identities and an incident-specific religious motive have not been independently established, but the attack is assessed as consistent with long-standing operational patterns of violence affecting Christian communities.
TruthNigeria, 23 September: https://truthnigeria.com/2026/09/breaking-fulani-militia-attacks-continue-south-of-jos-killing-10-monday-tuesday/
TruthNigeria, 28 September: https://truthnigeria.com/2026/09/the-week-fulani-militia-defy-curfew-to-attack-christian-communities-in-plateau-state/</t>
  </si>
  <si>
    <t xml:space="preserve">N-07</t>
  </si>
  <si>
    <t xml:space="preserve">Three guards killed arriving for night-watch duty; named community association evidence. Victim-name variants remain matching questions, not additional victims. Individual religious identities and an incident-specific religious motive have not been independently established, but the attack is assessed as consistent with long-standing operational patterns of violence affecting Christian communities.
The Sun: https://thesun.ng/updated-8-killed-in-plateau-as-gunmen-ambush-vigilantes-miners-die-in-pit-collapse/
TruthNigeria: https://truthnigeria.com/2026/09/the-week-fulani-militia-defy-curfew-to-attack-christian-communities-in-plateau-state/</t>
  </si>
  <si>
    <t xml:space="preserve">N-08</t>
  </si>
  <si>
    <t xml:space="preserve">APPROVED; Verified. Separate linked-security ledger.</t>
  </si>
  <si>
    <t xml:space="preserve">Chief Superintendent of Police Dennis David Babale was ambushed and later died. Distinct third attack connected to the preceding Rakwok sequence. Do not transfer five civilian-convoy wounded to this incident.
TVC News: https://www.tvcnews.tv/operation-rainbow-deputy-commander-killed-in-plateau-ambush/
ThisDay: https://www.thisdaylive.com/2026/09/24/curfew-fails-to-stop-fresh-attacks-in-plateau-as-police-officer-civilians-killed/
TruthNigeria, 23 September: https://truthnigeria.com/2026/09/breaking-fulani-militia-attacks-continue-south-of-jos-killing-10-monday-tuesday/
TruthNigeria, 28 September: https://truthnigeria.com/2026/09/the-week-fulani-militia-defy-curfew-to-attack-christian-communities-in-plateau-state/</t>
  </si>
  <si>
    <t xml:space="preserve">R-02</t>
  </si>
  <si>
    <t xml:space="preserve">A visibly Jewish student was reportedly chased with a knife while the attacker invoked Hitler. Police reported hate-crime charges; reporting describes video evidence. One originating newspaper chain, with named police evidence.
New York Daily News / Tribune: https://www.arcamax.com/currentnews/newsheadlines/s-4305351</t>
  </si>
  <si>
    <t xml:space="preserve">D-04</t>
  </si>
  <si>
    <t xml:space="preserve">Knife attack at a Christian institution. Three clergy and two laypeople were among five victims, one priest killed. Occurrence is verified; anti-Christian motive is not established.
Reuters: https://www.reuters.com/world/one-dead-four-injured-polish-abbey-knife-attack-local-media-report-2026-09-24/
BBC: https://www.bbc.co.uk/news/articles/c607lrvm41l3o</t>
  </si>
  <si>
    <t xml:space="preserve">N</t>
  </si>
  <si>
    <t xml:space="preserve">N-12-R</t>
  </si>
  <si>
    <t xml:space="preserve">28 Sep 2026</t>
  </si>
  <si>
    <t xml:space="preserve">Separate reported attack on residents in their homes. Jerry Datim is the named local source. Do not allocate one death per village or duplicate the shared casualty pool. Individual religious identities and an incident-specific religious motive have not been independently established, but the attack is assessed as consistent with long-standing operational patterns of violence affecting Christian communities.
TruthNigeria: https://truthnigeria.com/2026/09/the-week-fulani-militia-defy-curfew-to-attack-christian-communities-in-plateau-state/</t>
  </si>
  <si>
    <t xml:space="preserve">N-12-F</t>
  </si>
  <si>
    <t xml:space="preserve">Separate reported attack on residents in their homes. Jerry Datim is the named local source. The two villages are two incident units but only one combined two-death pool. Individual religious identities and an incident-specific religious motive have not been independently established, but the attack is assessed as consistent with long-standing operational patterns of violence affecting Christian communities.
TruthNigeria: https://truthnigeria.com/2026/09/the-week-fulani-militia-defy-curfew-to-attack-christian-communities-in-plateau-state/</t>
  </si>
  <si>
    <t xml:space="preserve">N-05</t>
  </si>
  <si>
    <t xml:space="preserve">25 Sep 2026</t>
  </si>
  <si>
    <t xml:space="preserve">Three civilian guards killed. Christian identity is attributed to Christian Daily International / Morning Star News; names supplied by TruthNigeria remain attributed. Local/community and government accounts support occurrence; incident-specific religious motive unproven.
Vanguard: https://www.vanguardngr.com/2026/09/protest-as-gunmen-kill-three-vigilantes-in-plateau-community/
The Sun: https://thesun.ng/plateau-govt-condemns-gassa-attack-assures-motorists-safe-passage-along-the-jos-barkin-ladi-corridor/
TruthNigeria: https://truthnigeria.com/2026/09/the-week-fulani-militia-defy-curfew-to-attack-christian-communities-in-plateau-state/
CDI / Morning Star News: https://www.christiandaily.com/news/more-christians-killed-in-previously-attacked-area-in-nigeria</t>
  </si>
  <si>
    <t xml:space="preserve">N-06</t>
  </si>
  <si>
    <t xml:space="preserve">Chit is a distinct counted incident, not a Gassa locality note. Reporting describes local guards resisting. Shared/overlapping community sourcing and Chit-specific casualty gaps remain; follow up next sweep.
TruthNigeria: https://truthnigeria.com/2026/09/the-week-fulani-militia-defy-curfew-to-attack-christian-communities-in-plateau-state/
CDI / Morning Star News: https://www.christiandaily.com/news/more-christians-killed-in-previously-attacked-area-in-nigeria</t>
  </si>
  <si>
    <t xml:space="preserve">N-09</t>
  </si>
  <si>
    <t xml:space="preserve">Named community accounts report the mining-site attack; casualty figures are not described as police-confirmed. Individual religious identities and an incident-specific religious motive have not been independently established, but the attack is assessed as consistent with long-standing operational patterns of violence affecting Christian communities.
Premium Times: https://www.premiumtimesng.com/news/headlines/912591-five-killed-at-plateau-mining-site-as-soldiers-rescue-district-head.html
TruthNigeria: https://truthnigeria.com/2026/09/the-week-fulani-militia-defy-curfew-to-attack-christian-communities-in-plateau-state/</t>
  </si>
  <si>
    <t xml:space="preserve">R-01</t>
  </si>
  <si>
    <t xml:space="preserve">A Christian service was disrupted and two pastors detained. Local reporting supports occurrence; Barnabas Aid supplies names and later custodial status. Unlawful-conversion allegations are not proven judicial findings.
Amar Ujala: https://www.amarujala.com/video/madhya-pradesh/betul/school-in-betul-turned-into-temporary-church-hindu-group-creates-a-ruckus-over-prayer-meeting-2-pastors-detained-betul-news-c-1-1-noi1569-4770602-2026-09-27
Barnabas Aid: https://www.barnabasaid.org/us/news/seven-christians-arrested-in-three-separate-incidents-in-madhya-pradesh/</t>
  </si>
  <si>
    <t xml:space="preserve">D-01</t>
  </si>
  <si>
    <t xml:space="preserve">Barnabas Aid reports arrests at a prayer meeting. Single originating advocacy chain; independent police record not located in the sweep. Allegations remain attributed.
Barnabas Aid: https://www.barnabasaid.org/us/news/seven-christians-arrested-in-three-separate-incidents-in-madhya-pradesh/</t>
  </si>
  <si>
    <t xml:space="preserve">D-03</t>
  </si>
  <si>
    <t xml:space="preserve">Ramkunwar, Anil Gaur and Suresh Ram were accused after a complaint concerning conversion to Christianity. Named police officer supports occurrence in one reporting chain. Inducement/coercion not adjudicated; do not date every custody step to 27 September or infer individual faith.
Aaj Tak: https://www.aajtak.in/uttar-pradesh/story/deoria-hindus-being-converted-to-another-religion-in-tent-3-arrested-lcly-strc-2655969-2026-09-29</t>
  </si>
  <si>
    <t xml:space="preserve">D-05</t>
  </si>
  <si>
    <t xml:space="preserve">See case description; preserve date uncertainty</t>
  </si>
  <si>
    <t xml:space="preserve">See Sources and case description</t>
  </si>
  <si>
    <t xml:space="preserve">Not a fire report</t>
  </si>
  <si>
    <t xml:space="preserve">HOLD: outside all totals; mandatory next-sweep follow-up. FIRST PRIORITY.</t>
  </si>
  <si>
    <t xml:space="preserve">No arrest/charge inferred; see case description.</t>
  </si>
  <si>
    <t xml:space="preserve">D-05: Dampierre-sur-le-Doubs, France, 24–25 September | Local reporting describes forced church entry, a stolen ciborium, tabernacle damage and scattered consecrated hosts, citing the mayor and a gendarmerie investigation. (L’Est Républicain) | Hold for independent corroboration under the non-regular-source rule. Proposed eventual description: church burglary/desecration, motive unknown. | No new incident yet. Do not import the article's cumulative church-burglary count.
L’Est Républicain: https://www.estrepublicain.fr/faits-divers-justice/2026/09/26/eglises-cambriolees-a-dampierre-sur-le-doubs-porte-fracturee-au-pied-de-biche-et-ciboire-derobe</t>
  </si>
  <si>
    <t xml:space="preserve">N-02</t>
  </si>
  <si>
    <t xml:space="preserve">Not established / not applicable</t>
  </si>
  <si>
    <t xml:space="preserve">HOLD: outside all totals; mandatory next-sweep follow-up.</t>
  </si>
  <si>
    <t xml:space="preserve">N-02: Burial-site attack, 22 September | Hold; killed unknown, wounded unknown. Separate from N-08, the responding-security ambush. | Burial/convoy descriptions and casualties require matching; the detailed source distinguishes the civilian convoy ambush from the police ambush. (TruthNigeria; Vanguard)
TruthNigeria: https://truthnigeria.com/2026/09/breaking-fulani-militia-attacks-continue-south-of-jos-killing-10-monday-tuesday/
Vanguard: https://www.vanguardngr.com/2026/09/plateau-killings-attacks-continue-despite-curfew/</t>
  </si>
  <si>
    <t xml:space="preserve">Review source chains</t>
  </si>
  <si>
    <t xml:space="preserve">N-03</t>
  </si>
  <si>
    <t xml:space="preserve">N-03: Rakwok/Kafi Abu | CDI/MSN describes five commuter deaths and three other deaths within its 21–25 September account; ThisDay separately cites police reporting three civilian deaths at Rakok/Kafi Abu, without enough victim-level information to reconcile the claims. (CDI/MSN; ThisDay) A detailed TruthNigeria account assigns one civilian killed and five wounded to a convoy ambush, while Vanguard describes three killed at a funeral whose identity remains unmatched. (TruthNigeria; Vanguard) | Hold the unmatched claims; follow up next sweep. This is a casualty and incident-matching problem, not a finding that the attacks did not occur. | Add no new incident or casualty from this bundle. Do not sum the competing figures or assign the convoy's five wounded to the police ambush. Seek victim names, exact dates and funeral/convoy identities; preserve N-02 as casualties unknown and N-08 as the separately approved security incident.
CDI/MSN: https://www.christiandaily.com/news/more-christians-killed-in-previously-attacked-area-in-nigeria
ThisDay: https://www.thisdaylive.com/2026/09/24/curfew-fails-to-stop-fresh-attacks-in-plateau-as-police-officer-civilians-killed/
TruthNigeria: https://truthnigeria.com/2026/09/breaking-fulani-militia-attacks-continue-south-of-jos-killing-10-monday-tuesday/
Vanguard: https://www.vanguardngr.com/2026/09/plateau-killings-attacks-continue-despite-curfew/</t>
  </si>
  <si>
    <t xml:space="preserve">N-04</t>
  </si>
  <si>
    <t xml:space="preserve">N-04: Barkin Ladi/Bethany vicinity, 23 September | CDI/MSN reports one person killed near Bethany Christian Academy and two in town. (CDI/MSN) A Berom association statement reported by SaharaReporters identifies Phillip Luka, 25, and Sunday John, 34, killed at Kworos Gangare mining site on 23 September; whether these are the same two town victims is unresolved. (SaharaReporters) | Hold for matching, retaining the academy-vicinity death and the two town/mining-site deaths as separate leads within this review item. | Add no new incident or death yet. Match the named mining victims to the town account and identify the academy-vicinity victim. Do not infer that the school was attacked or that a student was killed from geographical proximity alone.
CDI/MSN: https://www.christiandaily.com/news/more-christians-killed-in-previously-attacked-area-in-nigeria
SaharaReporters: https://saharareporters.com/2026/09/26/berom-association-confirms-seven-killed-farmlands-destroyed-fresh-plateau-attacks-slams</t>
  </si>
  <si>
    <t xml:space="preserve">N-11</t>
  </si>
  <si>
    <t xml:space="preserve">N-11: Unnamed watchman, 21 September | Hold; no additional incident or death. | Precise location and victim identity are insufficient to exclude overlap; religious identity remains unestablished. (TruthNigeria)
TruthNigeria: https://truthnigeria.com/2026/09/the-week-fulani-militia-defy-curfew-to-attack-christian-communities-in-plateau-state/</t>
  </si>
  <si>
    <t xml:space="preserve">N-13</t>
  </si>
  <si>
    <t xml:space="preserve">House burning during wider armed violence; not church arson</t>
  </si>
  <si>
    <t xml:space="preserve">N-13: Latok, Shendam, 25 September | TruthNigeria reports two youths wounded, two houses burned and cattle stolen in an attack repelled by troops and volunteer guards; individual faith and religious targeting are not established in the account. (TruthNigeria) | Hold outside Christian-related totals, but keep visible as a Reported security lead. Seek local corroboration and an incident-specific basis for the religious connection. | No counted incident or wounded added. The two wounded remain a source-attributed case figure, not a Christian casualty figure; killed unknown, not verified zero. An operational-pattern caveat alone should not substitute for establishing the affected community's identity.
TruthNigeria: https://truthnigeria.com/2026/09/the-week-fulani-militia-defy-curfew-to-attack-christian-communities-in-plateau-state/</t>
  </si>
  <si>
    <t xml:space="preserve">N-14</t>
  </si>
  <si>
    <t xml:space="preserve">N-14: Additional Mangu leads, 21–26 September | Security Digest reports three attacks: Sabon Gari, 21 September: Fwangmun Karimu killed; Dindiyes/Panyam, 24 September: Alpha Joel killed; Kantoma, 26 September: Ibrahim Namchin and Kenneth Ishaku killed. The analytical report discusses alleged reprisals and violence affecting different communities; individual religious identities are not established for these victims. (Security Digest) | Hold three distinct leads, not one composite incident. Obtain original incident reports and assess each independently. | No incidents or deaths added. Do not label the four reported deaths as four verified Christian deaths or suppress the source's competing explanation of the violence.
Security Digest: https://securitydigestng.com/2026/09/27/beyond-farmer-herder-clashes-how-armed-groups-criminality-and-misinformation-are-tearing-mangu-apart/</t>
  </si>
  <si>
    <t xml:space="preserve">D-02</t>
  </si>
  <si>
    <t xml:space="preserve">D-02: Sidhi/Madhya Pradesh, India | Barnabas Aid places three pastors' jailing on 24 September, but local reporting published on 20 September already identifies two matching names and a third as Gibson rather than Philip Thomas. (Barnabas Aid; Amar Ujala) | Hold for duplicate/date reconciliation. Match the third name and distinguish original arrest from remand. | No new incident or three additional arrests.
Barnabas Aid: https://www.barnabasaid.org/us/news/seven-christians-arrested-in-three-separate-incidents-in-madhya-pradesh/
Amar Ujala: https://www.amarujala.com/madhya-pradesh/sidhi/sidhi-prayer-meeting-conversion-allegation-three-arrested-bahri-2026-09-20</t>
  </si>
  <si>
    <t xml:space="preserve">D-06</t>
  </si>
  <si>
    <t xml:space="preserve">D-06: Armenian Christian child, Jerusalem, 20–21 September boundary | A nine-year-old boy reportedly received ambulance treatment after being pepper-sprayed; police arrested a suspect on 27 September, but the assault's exact day remains unresolved. (Times of Israel; Haaretz) | Hold the assault's weekly allocation; retain the arrest as follow-up. Christian identity is reported, but religious selection is not established. | No new incident or wounded added pending dating.
Times of Israel: https://fr.timesofisrael.com/un-enfant-chretien-armenien-agresse-a-jerusalem-pendant-yom-kippour/
Haaretz: https://www.haaretz.com/middle-east-news/palestinians/2026-09-27/ty-article/.premium/police-arrest-suspect-in-pepper-spray-attack-on-christian-child-on-yom-kippur/000001a0-e423-d259-a3b4-ecbb19a90000</t>
  </si>
  <si>
    <t xml:space="preserve">D-07</t>
  </si>
  <si>
    <t xml:space="preserve">D-07: Highland Park, United States, discovered 22 September | Officials confirmed a swastika on a Devonshire Park slide; the time of application is unknown. (CBS Chicago; ABC7) | Retain as confirmed discovery, hold occurrence-dated allocation. Label 22 September as discovery, not automatically the act's date. | Outside this week's incident totals pending event interval.
CBS Chicago: https://www.cbsnews.com/chicago/news/antisemitic-vandalism-highland-park/?intcid=CNR-01-0623
ABC7: https://abc7chicago.com/post/highland-park-antisemitism-news-swastika-symbol-found-painted-slide-devonshire-city-officials-say/19859565/</t>
  </si>
  <si>
    <t xml:space="preserve">D-09</t>
  </si>
  <si>
    <t xml:space="preserve">D-09: Borough Park, United States, 23 September | A rabbi was assaulted and hospitalized; police were not then investigating a hate crime, and the report explicitly leaves antisemitic motive unclear. (New York Daily News / Tribune) | Hold antisemitism classification, retaining the assault visibly. Victim identity alone does not establish motive. | No incident or wounded added to antisemitism totals.
New York Daily News / Tribune: https://www.arcamax.com/currentnews/newsheadlines/s-4305351</t>
  </si>
  <si>
    <t xml:space="preserve">D-10</t>
  </si>
  <si>
    <t xml:space="preserve">D-10: Kol HaNeshamah synagogue, Jerusalem, overnight 20–21 September | A break-in involved removal of a pride flag; three minors were reportedly arrested on 23 September. (Jerusalem Post via Yahoo) | Hold date and classification; retain arrests as follow-up. Anti-LGBTQ hostility or intra-Jewish conflict is not automatically antisemitism. | No new incident added. Suspect arrests are not victim detentions.
Jerusalem Post via Yahoo: https://www.yahoo.com/news/us/articles/three-minors-arrested-under-suspicion-104402602.html</t>
  </si>
  <si>
    <t xml:space="preserve">D-11</t>
  </si>
  <si>
    <t xml:space="preserve">D-11: Marzouq church property, Sudan, date unknown | ICC alleges moves to sell or transfer church property but supplies no exact action date or identifiable new order establishing a completed transfer. (ICC) | Hold dates and legal status. Retain the institutional-pressure lead; do not describe a proposed transfer as a completed seizure. | No incident or property-seizure count.
ICC: https://persecution.org/2026/09/22/divided-and-dispossessed-how-sudans-government-targets-the-church/</t>
  </si>
  <si>
    <t xml:space="preserve">D-12</t>
  </si>
  <si>
    <t xml:space="preserve">D-12: Rohingya Christians, India/Bangladesh | ICC describes September eviction notices in India and continuing threats in Bangladesh, without isolating the event days or affected Christian households. (ICC) | Hold; retain background. Resolve dates, household identities and distinct events. | No inferred Christian eviction or victim total.
ICC: https://persecution.org/2026/09/28/conditions-worsen-for-stateless-rohingya-christians/</t>
  </si>
  <si>
    <t xml:space="preserve">D-13</t>
  </si>
  <si>
    <t xml:space="preserve">D-13: Sainte-Anne, Auderghem, Belgium | A discovery-stage report describes repeated vandalism and closure outside services without specific incident dates or accessible underlying sourcing. (Christianophobie) | Hold for parish/local confirmation and dates. Do not call restricted opening permanent closure. | No new incident count.
Christianophobie: https://christianophobie.fr/carte/dans-le-monde/europe/vandalisme-a-leglise-sainte-anne-dauderghem/</t>
  </si>
  <si>
    <t xml:space="preserve">D-15</t>
  </si>
  <si>
    <t xml:space="preserve">D-15: Hamid Javed, Faisalabad, Pakistan, 21 September | IANS, citing Voice of Pakistan Minority, reports a serious knife wound and attributes the attack to anti-Ahmadi hostility through the rights group. (IANS) | Hold for corroboration and an explicit broader-religious-freedom scope decision. Keep separate from Christian and antisemitism reporting. | One reported wounded person remains case-level information, not part of current scoped totals.
IANS: https://ianslive.in/another-ahmadi-man-attacked-in-pakistan-amid-rising-violence-against-religious-community--20260923180931</t>
  </si>
  <si>
    <t xml:space="preserve">D-14</t>
  </si>
  <si>
    <t xml:space="preserve">EXCLUDED from persecution totals.</t>
  </si>
  <si>
    <t xml:space="preserve">D-14: All Saints Church, Abim, Uganda, 27 September | Monitor describes a fistfight involving a pastor and councillor during worship, in a personal/political dispute. (Monitor) | Exclude from persecution totals; retain the reason in the log. A church setting does not establish anti-Christian targeting. | No persecution incident or casualty added.
Monitor: https://www.monitor.co.ug/uganda/news/national/respect-church-sanctity-bishop-aisu-tells-leaders-after-abim-church-fistfight-5612878</t>
  </si>
  <si>
    <t xml:space="preserve">F-02</t>
  </si>
  <si>
    <t xml:space="preserve">See Accountability &amp; Follow-up</t>
  </si>
  <si>
    <t xml:space="preserve">See case narrative / Sources</t>
  </si>
  <si>
    <t xml:space="preserve">Approved retrospective/follow-up disposition; no new-week count.</t>
  </si>
  <si>
    <t xml:space="preserve">See linked case narrative.</t>
  </si>
  <si>
    <t xml:space="preserve">F-02: Dhamtari, India | ICC describes over 40 churches restricting entry; PTI identifies eight city churches and places the decision earlier in September, with a 15 September meeting. (ICC; PTI) | Retain retrospective institutional pressure. Reconcile city/regional scope; neither eight nor 40 equals new incidents or government closure orders.
ICC: https://persecution.org/2026/09/28/churches-restrict-entry-of-non-christians-in-persecution-hit-region/
PTI: https://telanganatoday.com/conversion-row-dhamtari-churches-restrict-entry-to-non-christians</t>
  </si>
  <si>
    <t xml:space="preserve">F-03</t>
  </si>
  <si>
    <t xml:space="preserve">F-03: Belleville synagogue, Canada | Police confirmed anti-Jewish targeting on 24 September following the 20 September attack; an officer was seriously wounded and the attacker died. (CBC) | Retain motive-confirmation follow-up. Resolve the prior motive hold without moving the attack into this week or counting the attacker as a Jewish victim.
CBC: https://www.cbc.ca/lite/story/9.7356880</t>
  </si>
  <si>
    <t xml:space="preserve">F-04</t>
  </si>
  <si>
    <t xml:space="preserve">F-04: Imperial Beach, United States | A 22 September arrest followed earlier graffiti; later reporting identifies a misdemeanor vandalism charge concerning an anti-gay slur and no hate-crime charge at that stage. (Times of San Diego; San Diego Union-Tribune) | Retain accountability follow-up. Distinguish arrest suspicions, filed charges and guilt; no new graffiti incident.
Times of San Diego: https://timesofsandiego.com/crime/2026/09/22/teen-imperial-beach-suspect-antisemitic-graffiti/
San Diego Union-Tribune: https://www.sandiegouniontribune.com/2026/09/24/hate-crime-charges-not-filed-against-teen-in-imperial-beach-graffiti-case/</t>
  </si>
  <si>
    <t xml:space="preserve">F-05</t>
  </si>
  <si>
    <t xml:space="preserve">F-05: Manchester, United Kingdom | Two men were arrested on 20 September in an investigation of an alleged plot targeting Jewish people; the report was published on 23 September. (The Independent) | Retain retrospective threat/disruption and investigation. Not an accomplished attack or two new-week incidents.
The Independent: https://www.independent.co.uk/news/uk/home-news/jewish-community-security-trust-greater-manchester-greater-manchester-police-government-b3054466.html</t>
  </si>
  <si>
    <t xml:space="preserve">F-06</t>
  </si>
  <si>
    <t xml:space="preserve">F-06: Early Rain/Chen Yunfei, China | ChinaAid reported two releases on 23 September without exact release dates; a separate profile reports relatives learning on 23 September of Chen Yunfei's formal arrest following August custody. (ChinaAid; Free China Movement) | Retain release and Reported legal-status follow-ups. Do not infer release dates or count an August detention as a new physical arrest.
ChinaAid: https://chinaaid.org/news/two-early-rain-church-members-released-chinese-police-crackdown-continues/
Free China Movement: https://freechina.live/china-news-updates/political-prisoners-human-rights/chen-yunfei-current-political-prisoner-profile/</t>
  </si>
  <si>
    <t xml:space="preserve">F-07</t>
  </si>
  <si>
    <t xml:space="preserve">F-07: Anhui/Beijing churches, China | ChinaAid dates Anhui raids to 16–17 September; its Jiaquan Church article does not give sufficiently precise detention dates or numbers. (ChinaAid, Anhui; ChinaAid, Beijing) | Retain Anhui as Reported retrospective; keep Beijing on date hold. Publication dates are not raid dates.
ChinaAid, Anhui: https://chinaaid.org/news/chinese-officials-raid-house-church-ban-christian-hymns-in-central-china/
ChinaAid, Beijing: https://chinaaid.org/news/chinese-authorities-reportedly-detain-pastors-workers-from-beijing-church/</t>
  </si>
  <si>
    <t xml:space="preserve">F-08</t>
  </si>
  <si>
    <t xml:space="preserve">F-08: Easter attacks case, Sri Lanka | Reporting describes 15 convictions and nine acquittals on 22 September concerning the 2019 attacks, with sentencing details reported the following day. (ABC; Daily Mirror) | Retain accountability development. No historic casualties, convictions or sentences become new attacks or arrests.
ABC: https://www.abc.net.au/news/2026-09-22/sri-lanka-convicts-15-men-over-deadly-easter-bombing/107183542
Daily Mirror: https://www.dailymirror.lk/print/breaking-news/15-convicted-over-Easter-attacks-get-sentences-ranging-from-200-to-260-years/108-350922</t>
  </si>
  <si>
    <t xml:space="preserve">F-09</t>
  </si>
  <si>
    <t xml:space="preserve">F-09: Protestant clergy remedy, Spain | A 22 September government announcement recognizes qualifying earlier ministry periods for pension contributions. (Ministry of Inclusion) | Retain as remedy/accountability, not persecution. Announcement of eligibility is not proof every claimant has been paid.
Ministry of Inclusion: https://www.inclusion.gob.es/en/w/la-seguridad-social-reconocera-como-cotizados-los-periodos-de-actividad-ejercidos-por-los-ministros-de-culto-evangelicos-y-adventistas-antes-de-su-inclusion-en-el-regimen-general</t>
  </si>
  <si>
    <t xml:space="preserve">F-10</t>
  </si>
  <si>
    <t xml:space="preserve">F-10: Kenscoff, Haiti | Police announced recovery of four localities on 26 September, reported the next day; the account does not establish religious targeting or a new event-specific casualty figure. (Le Nouvelliste) | Retain requested security follow-up. Attribute the control claim to police; no new Christian incident or completed-accountability claim.
Le Nouvelliste: https://lenouvelliste.com/article/272355/kenscoff-la-pnh-reprend-le-controle-de-quatre-localites-occupees-par-des-gangs</t>
  </si>
  <si>
    <t xml:space="preserve">F-11</t>
  </si>
  <si>
    <t xml:space="preserve">F-11: Father Román de la Cruz Hernández, Mexico | Reporting identifies the priest's murder on 15 September; perpetrators and motive remain unresolved. (Proceso; Vatican News) | Retain for retrospective backfill, qualified Christian-related classification. One priest killed, but no current-week fatality.
Proceso: https://www.proceso.com.mx/nacional/estados/2026/9/17/asesinan-al-sacerdote-roman-de-la-cruz-hernandez-en-huejutla-hidalgo-380090.html
Vatican News: https://www.vaticannews.va/es/iglesia/news/2026-09/mexico-asesinado-un-sacerdote.html</t>
  </si>
  <si>
    <t xml:space="preserve">F-12</t>
  </si>
  <si>
    <t xml:space="preserve">F-12: Maizières-lès-Metz cemetery, France | RTL/AFP reports 96 Catholic graves damaged, discovery on 15 September and a religious-affiliation investigation basis. (RTL/AFP) | Retain for retrospective backfill. One cemetery incident, not 96 incidents; retain discovery/event-date distinction.
RTL/AFP: https://www.rtl.fr/actu/justice-faits-divers/un-acte-scandaleux-une-femme-en-garde-a-vue-apres-la-profanation-d-une-centaine-de-tombes-dans-un-cimetiere-de-maizieres-les-metz-7900672862</t>
  </si>
  <si>
    <t xml:space="preserve">F-13</t>
  </si>
  <si>
    <t xml:space="preserve">F-13: St George Cathedral, Hama, Syria | Open Doors reports a 13 September explosion outside the cathedral, property damage and no wounded, with device/perpetrator uncertainties. (Open Doors) | Retain as Reported retrospective candidate. Attribute intimidation concerns rather than claiming officially established motive.
Open Doors: https://www.opendoors.de/nachrichten/aktuelle-meldungen/syrien-bombenexplosion-vor-kirche-in-hama</t>
  </si>
  <si>
    <t xml:space="preserve">F-14</t>
  </si>
  <si>
    <t xml:space="preserve">Suspected/attempted arson under investigation</t>
  </si>
  <si>
    <t xml:space="preserve">F-14: St Bonifatius, Haar, Germany | A firework was thrown into the church on 14 September; other buildings were targeted and police investigated attempted serious arson. (BR24) | Preserve prior motive hold. No new-week church fire or established anti-Christian motive.
BR24: https://www.br.de/nachrichten/bayern/waehrend-der-messe-bengalisches-feuer-in-kirche-geworfen,VVITWKS</t>
  </si>
  <si>
    <t xml:space="preserve">F-15</t>
  </si>
  <si>
    <t xml:space="preserve">F-15: Sagar Masih/Sheikhupura boy, Pakistan | Reports describe a named 15-year-old and an unnamed 16-year-old in potentially overlapping abduction/conversion accounts from earlier September. (CLAAS; ANI/The Tribune) | Preserve identity/date hold. Do not count two boys or claim independent corroboration until matched.
CLAAS: https://claas.org.uk/2026/09/16/christian-family-seeks-return-of-15-year-old-son-after-alleged-forced-conversion-to-islam/
ANI/The Tribune: https://www.tribuneindia.com/news/world/hrfp-condemns-alleged-forced-conversion-abduction-of-minor-christian-boy-in-pakistan/</t>
  </si>
  <si>
    <t xml:space="preserve">F-16</t>
  </si>
  <si>
    <t xml:space="preserve">F-16: NTV/Rakok, Nigeria | CDI/MSN reports three Christians killed at NTV on 15 September and one at Rakok on 18 September. (CDI/MSN) | Preserve earlier holds outside this week. Do not merge the 18 September case with 21 September Rakwok merely because spellings resemble each other.
CDI/MSN: https://www.christiandaily.com/news/baptist-pastor-other-christians-killed-in-attacks-in-plateau-state-nigeria</t>
  </si>
  <si>
    <t xml:space="preserve">F-17</t>
  </si>
  <si>
    <t xml:space="preserve">F-17: Nicaragua | Reuters' 22 September coverage concerns UN findings about a longer-running crackdown affecting church members and other opponents. (Reuters) | Retain documentation/background development. No cumulative victim figures enter weekly Christian casualty totals.
Reuters: https://www.reuters.com/world/americas/nicaraguas-crackdown-opponents-amounts-crimes-against-humanity-un-experts-say-2026-09-22/</t>
  </si>
  <si>
    <t xml:space="preserve">F-18</t>
  </si>
  <si>
    <t xml:space="preserve">F-18: Sargodha Ahmadi father and son, Pakistan | Malik Mahmood Mubarak and Ayaz Mubarak survived a shooting on 19 September, later recounted on 23 September. (CAP Freedom of Conscience) | Preserve retrospective broader-scope hold. Separate from D-15; neither survivor is a fatality.
CAP Freedom of Conscience: https://freedomofconscience.eu/pakistan-a-two-week-escalation-against-the-ahmadiyya-muslim-community/</t>
  </si>
  <si>
    <t xml:space="preserve">EX-01</t>
  </si>
  <si>
    <t xml:space="preserve">See original event/report dates</t>
  </si>
  <si>
    <t xml:space="preserve">See source record</t>
  </si>
  <si>
    <t xml:space="preserve">Excluded from this week; preserve reason and any open archive check.</t>
  </si>
  <si>
    <t xml:space="preserve">Not applicable / see narrative</t>
  </si>
  <si>
    <t xml:space="preserve">Dorowa Babuje pastor/church employee, Nigeria | ICC's 25 September publication concerns the 20 September attack, alongside previously reviewed 19 September violence. Preserve prior-week approval; no new case. (ICC; TruthNigeria)
ICC: https://persecution.org/2026/09/25/nigerian-pastor-believer-killed-on-their-way-to-church/
TruthNigeria: https://truthnigeria.com/2026/09/41-killed-100-abducted-across-nigeria-as-plateau-endures-weekend-of-deadly-attacks/</t>
  </si>
  <si>
    <t xml:space="preserve">EX-02</t>
  </si>
  <si>
    <t xml:space="preserve">Plateau “eight killed” headline | The roundup mixes attack victims with miners killed in a pit collapse. Do not use as an eight-Christian attack toll. (The Sun)
The Sun: https://thesun.ng/updated-8-killed-in-plateau-as-gunmen-ambush-vigilantes-miners-die-in-pit-collapse/</t>
  </si>
  <si>
    <t xml:space="preserve">EX-03</t>
  </si>
  <si>
    <t xml:space="preserve">Rimi/Yargada abductions, Nigeria, 26–27 September | TruthNigeria reports 47 and 40 abductions without established Christian identity or public official confirmation at publication. Retain security leads, not 87 Christian abductions. (TruthNigeria)
TruthNigeria: https://truthnigeria.com/2026/09/the-week-fulani-militia-defy-curfew-to-attack-christian-communities-in-plateau-state/</t>
  </si>
  <si>
    <t xml:space="preserve">EX-04</t>
  </si>
  <si>
    <t xml:space="preserve">Gyamgyam, Wase, Nigeria, 25 September | The report describes a repelled attack without casualties or an identified Christian target. Retain security context, not a religious-freedom incident. (TruthNigeria)
TruthNigeria: https://truthnigeria.com/2026/09/the-week-fulani-militia-defy-curfew-to-attack-christian-communities-in-plateau-state/</t>
  </si>
  <si>
    <t xml:space="preserve">EX-05</t>
  </si>
  <si>
    <t xml:space="preserve">DRC “72 Christians killed” | The 27 September article cites older August attacks and a cumulative figure from mid-July. Archive reconciliation only; not this week's toll or an independent originating account. (Libero)
Libero: https://www.liberoquotidiano.it/news/esteri/49242914/il_massacro_jihadista_che_il_mondo_rischia_di_non_vedere.amp</t>
  </si>
  <si>
    <t xml:space="preserve">EX-06</t>
  </si>
  <si>
    <t xml:space="preserve">Mozambique “30 Christians beheaded” | The matched reporting chain is dated October 2025 and concerns September 2025. Exclude from this window. (Newsmax)
Newsmax: https://www.newsmax.com/world/globaltalk/mozambique-islamic-state-militants/2025/10/08/id/1229499/</t>
  </si>
  <si>
    <t xml:space="preserve">EX-07</t>
  </si>
  <si>
    <t xml:space="preserve">Merti, Ethiopia, five Orthodox Christians killed | The matched church-source account dates the attack to November 2025; the other article does not establish a fresh September 2026 event. Older/undated archive matching only. (Orthodox Christian network; DNE Africa)
Orthodox Christian network: https://ocpsociety.org/orthodox-bloodshed-in-arsi-five-more-martyred-three-abducted-in-oromia-region-ethiopia/
DNE Africa: https://africa.dailynewsegypt.com/five-killed-in-renewed-violence-targeting-orthodox-christians-in-ethiopias-arsi-zone/</t>
  </si>
  <si>
    <t xml:space="preserve">EX-08</t>
  </si>
  <si>
    <t xml:space="preserve">Rajasthan anti-conversion attacks, India | The retrieved Open Doors article is dated October 2025 and concerns September 2025. Close the current-window date trap. (Open Doors)
Open Doors: https://www.opendoorsuk.org/news/latest-news/india-rajasthan-attacks/</t>
  </si>
  <si>
    <t xml:space="preserve">EX-09</t>
  </si>
  <si>
    <t xml:space="preserve">Three pastors killed, Manipur, India | The located editorial was published in May 2026, not this reporting week. No new September incident established. (The Hills Journal)
The Hills Journal: https://www.thehillsjournal.com/editorial-martyrdom-of-gods-men-a-wake-up-call-for-peace-and-justice-in-manipur/</t>
  </si>
  <si>
    <t xml:space="preserve">EX-10</t>
  </si>
  <si>
    <t xml:space="preserve">Noman Masih, Pasrur, Pakistan | The identified assault report is dated 12 August 2026. Potential older archive case, not current; discovery-source limitation retained. (Pakistan Christian Post)
Pakistan Christian Post: https://www.pakistanchristianpost.com/head-line-news-details/8598</t>
  </si>
  <si>
    <t xml:space="preserve">EX-11</t>
  </si>
  <si>
    <t xml:space="preserve">Tangerang worship disruption, Indonesia | The local account explicitly dates the disruption to 20 September. Prior-window incident; subsequent mediation is not a new attack. (iNews/RCTI+)
iNews/RCTI+: https://www.rctiplus.com/news/detail/inews/5477105/kronologi-ibadah-gereja-di-tangerang-dibubarkan-warga-hingga-polisi-turun-tangan</t>
  </si>
  <si>
    <t xml:space="preserve">EX-12</t>
  </si>
  <si>
    <t xml:space="preserve">Bangladesh evangelists; Yemen leader; Kyrgyzstan pressure | Located accounts concern older or insufficiently dated events rather than established 21–27 September occurrences. Retain date-clarification leads, not weekly counts. (Open Doors, Bangladesh; Open Doors, Yemen; Voice of the Martyrs)
Open Doors, Bangladesh: https://www.opendoorsuk.org/news/latest-news/bangladesh-evangelists-beaten/
Open Doors, Yemen: https://www.opendoors.org.hk/en-US/news/latest/yemen-ministry-leader-arrested/
Voice of the Martyrs: https://www.persecution.com/stories/christians-in-rural-villages-face-increasing-pressure/</t>
  </si>
  <si>
    <t xml:space="preserve">EX-13</t>
  </si>
  <si>
    <t xml:space="preserve">Kazakhstan/Azerbaijan prosecutions | Located Forum 18 material concerns other religious communities, earlier actions or cumulative prosecutions, rather than a resolved new Christian/antisemitic incident this week. Keep wider religious-freedom research separate. (Forum 18, Kazakhstan; Forum 18, Azerbaijan)
Forum 18, Kazakhstan: https://www.forum18.org/archive.php?article_id=3071
Forum 18, Azerbaijan: https://www.forum18.org/archive.php?article_id=3069</t>
  </si>
  <si>
    <t xml:space="preserve">Original Incident Date</t>
  </si>
  <si>
    <t xml:space="preserve">Original Incident Summary</t>
  </si>
  <si>
    <t xml:space="preserve">Development Date</t>
  </si>
  <si>
    <t xml:space="preserve">Development Type</t>
  </si>
  <si>
    <t xml:space="preserve">Development Summary</t>
  </si>
  <si>
    <t xml:space="preserve">See original case date(s)</t>
  </si>
  <si>
    <t xml:space="preserve">First: D-05, Dampierre-sur-le-Doubs</t>
  </si>
  <si>
    <t xml:space="preserve">28 Sep–4 Oct 2026
(required next sweep)</t>
  </si>
  <si>
    <t xml:space="preserve">Mandatory follow-up; pending</t>
  </si>
  <si>
    <t xml:space="preserve">Obtain independent confirmation from parish/diocese, gendarmerie/prosecutor or another originating local report of the reported 24–25 September burglary, ciborium theft, tabernacle damage and scattered hosts. Check exact dates, religious-object damage, motive evidence, suspects and charges. The existing account is burglary/desecration, not a report of a church fire. (L’Est Républicain)
Keep outside totals until the corroboration hold is resolved. Do not require proof of anti-Christian motive to document verified damage, but state motive uncertainty. Any backfill retains the original September event date.
Required log: date checked; sources checked; new evidence or “no new evidence located”; disposition; remaining gap.</t>
  </si>
  <si>
    <t xml:space="preserve">L’Est Républicain: https://www.estrepublicain.fr/faits-divers-justice/2026/09/26/eglises-cambriolees-a-dampierre-sur-le-doubs-porte-fracturee-au-pied-de-biche-et-ciboire-derobe</t>
  </si>
  <si>
    <t xml:space="preserve">Priority church-property checks: D-13, F-12, F-13, F-14</t>
  </si>
  <si>
    <t xml:space="preserve">D-13 Auderghem: parish/local corroboration, dates and closure scope; F-12 Maizières-lès-Metz: archive match and investigation update; F-13 Hama: independent explosion account, damage and attribution; F-14 Haar: police/fire investigation, attempted-arson status and motive. Existing reports concern different mechanisms, not a single established arson series. (Christianophobie; RTL/AFP; Open Doors; BR24)
Preserve each event type, source chain and original date. Distinguish desecration, vandalism, theft, fire, attempted arson and conflict damage; no assumed global trend finding.
Required log: date checked; sources checked; new evidence or “no new evidence located”; disposition; remaining gap.</t>
  </si>
  <si>
    <t xml:space="preserve">Christianophobie: https://christianophobie.fr/carte/dans-le-monde/europe/vandalisme-a-leglise-sainte-anne-dauderghem/
RTL/AFP: https://www.rtl.fr/actu/justice-faits-divers/un-acte-scandaleux-une-femme-en-garde-a-vue-apres-la-profanation-d-une-centaine-de-tombes-dans-un-cimetiere-de-maizieres-les-metz-7900672862
Open Doors: https://www.opendoors.de/nachrichten/aktuelle-meldungen/syrien-bombenexplosion-vor-kirche-in-hama
BR24: https://www.br.de/nachrichten/bayern/waehrend-der-messe-bengalisches-feuer-in-kirche-geworfen,VVITWKS</t>
  </si>
  <si>
    <t xml:space="preserve">Nigeria held cases: N-02, N-03, N-04, N-11, N-13, N-14</t>
  </si>
  <si>
    <t xml:space="preserve">Match burial/convoy victim names and dates; reconcile Kworos Gangare with town deaths and identify the Bethany-vicinity victim; locate/name the watchman; corroborate Latok and its affected community; obtain original reporting for each of the three Mangu leads.
One disposition per reference and per N-14 sub-event. No additional casualties or incident units until matching and inclusion questions are resolved.
Required log: date checked; sources checked; new evidence or “no new evidence located”; disposition; remaining gap.</t>
  </si>
  <si>
    <t xml:space="preserve">Nigeria included cases with open fields: N-01, N-05, N-06, N-07, N-08, N-09, N-10, N-12-R/F</t>
  </si>
  <si>
    <t xml:space="preserve">Resolve wounded identity/allocation at Rakwok; unknown casualties at Gassa, Chit, Kikyau and the police ambush; corroborate Kangyar and Rubung/Federe, seek victim names and village allocation, and compare Nghar claims for overlap. Seek stronger identity/motive evidence where currently assessed.
Retain approvals and evidence tiers unless new evidence warrants an explicit correction. Do not count updates as fresh incidents; the Rubung/Federe shared two-death pool remains counted once.
Required log: date checked; sources checked; new evidence or “no new evidence located”; disposition; remaining gap.</t>
  </si>
  <si>
    <t xml:space="preserve">India: D-02, F-01, F-02; included R-01, D-01, D-03</t>
  </si>
  <si>
    <t xml:space="preserve">Resolve Sidhi dates and Philip/Gibson identity; establish West Bengal college visit dates, official purpose and documentary orders; reconcile Dhamtari geography/dates. Check custody and court developments in Betul, Rewa and Deoria and seek Rewa corroboration.
Separate arrest, remand, release and publication dates. Keep unresolved college and institutional-pressure counts out; legal allegations remain attributed.
Required log: date checked; sources checked; new evidence or “no new evidence located”; disposition; remaining gap.</t>
  </si>
  <si>
    <t xml:space="preserve">Jerusalem: D-06, D-10</t>
  </si>
  <si>
    <t xml:space="preserve">Establish which side of the 20–21 September boundary each event occurred on; check police developments and motive evidence.
Arrest developments are not new attacks or victim detentions; resolve religious classification separately from occurrence.
Required log: date checked; sources checked; new evidence or “no new evidence located”; disposition; remaining gap.</t>
  </si>
  <si>
    <t xml:space="preserve">Antisemitism: D-07, D-09; included R-02, D-08</t>
  </si>
  <si>
    <t xml:space="preserve">Seek Highland Park creation interval, Borough Park motive/investigation status, Crown Heights case updates and independent support for the Toronto worshipper account.
Do not substitute discovery date for act date, or infer motive from identity alone. Preserve specific-conduct rather than whole-protest classification in Toronto.
Required log: date checked; sources checked; new evidence or “no new evidence located”; disposition; remaining gap.</t>
  </si>
  <si>
    <t xml:space="preserve">D-11, Sudan</t>
  </si>
  <si>
    <t xml:space="preserve">Obtain dates and identifiable orders for the Marzouq property action; determine proposal versus executed transfer, relevant authority and church response.
No completed-seizure claim without evidence.
Required log: date checked; sources checked; new evidence or “no new evidence located”; disposition; remaining gap.</t>
  </si>
  <si>
    <t xml:space="preserve">D-12, Rohingya Christians</t>
  </si>
  <si>
    <t xml:space="preserve">Identify dated eviction actions and affected Christian households in India; distinguish concrete new Bangladesh camp threats from continuing conditions.
No inferred households, victims or incident counts from general conditions.
Required log: date checked; sources checked; new evidence or “no new evidence located”; disposition; remaining gap.</t>
  </si>
  <si>
    <t xml:space="preserve">D-15 and F-18, Pakistan broader-scope cases</t>
  </si>
  <si>
    <t xml:space="preserve">Seek original police/medical/local corroboration of the Faisalabad attack and Sargodha case; retain their distinct dates and identities.
Remain separate from Christian/antisemitism totals unless the user explicitly expands scope.
Required log: date checked; sources checked; new evidence or “no new evidence located”; disposition; remaining gap.</t>
  </si>
  <si>
    <t xml:space="preserve">F-06/F-07, China; F-15, Pakistan; F-16, Nigeria</t>
  </si>
  <si>
    <t xml:space="preserve">Resolve Early Rain release dates, Chen Yunfei legal notice, Jiaquan detention dates/counts, Anhui archive match, Sheikhupura boy identity/age, and older NTV/Rakok victim and attribution holds.
Preserve earlier event dates and unresolved fields; no duplicate people or publication-date incidents.
Required log: date checked; sources checked; new evidence or “no new evidence located”; disposition; remaining gap.</t>
  </si>
  <si>
    <t xml:space="preserve">D-04, Poland; F-11, Mexico</t>
  </si>
  <si>
    <t xml:space="preserve">Check abbey investigation, motive, victim identities and medical updates; check the priest murder's investigation and prior-week archive match.
Record changes as developments of the original cases, not new attacks. Do not infer faith of lay victims.
Required log: date checked; sources checked; new evidence or “no new evidence located”; disposition; remaining gap.</t>
  </si>
  <si>
    <t xml:space="preserve">Other continuing follow-ups: F-03, F-04, F-05, F-08, F-09, F-10, F-17</t>
  </si>
  <si>
    <t xml:space="preserve">Check Belleville investigation, Imperial Beach charges, Manchester plot proceedings, Sri Lanka judgment, Spain remedy implementation, Kenscoff security developments and Nicaragua documentation for material changes.
Retain separate accountability/background treatment; explicitly note no material update when applicable.
Required log: date checked; sources checked; new evidence or “no new evidence located”; disposition; remaining gap.</t>
  </si>
  <si>
    <t xml:space="preserve">Standing cases: Leah Sharibu, Wang Yi, Eritrean roster</t>
  </si>
  <si>
    <t xml:space="preserve">Check public sources for credible dated developments; distinguish verified medical/legal information from unconfirmed alerts and stale custody profiles.
No private witness/location information, no assumed fresh proof of life and no new abduction/arrest counts.
Required log: date checked; sources checked; new evidence or “no new evidence located”; disposition; remaining gap.</t>
  </si>
  <si>
    <t xml:space="preserve">Still-open contextual/archive leads</t>
  </si>
  <si>
    <t xml:space="preserve">Revisit Rimi/Yargada abductions for scope and corroboration; DRC cumulative-death archive matching; Ethiopia older/undated matching; Noman Masih archive eligibility; insufficiently dated Bangladesh, Yemen and Kyrgyzstan leads. Wider Forum 18 faith-community research remains separate.
Give each retained lead a disposition. Do not reopen demonstrably stale Mozambique/Rajasthan/Manipur accounts as new cases or reverse approved prior-week treatment without new evidence.
Required log: date checked; sources checked; new evidence or “no new evidence located”; disposition; remaining gap.</t>
  </si>
  <si>
    <t xml:space="preserve">See original date in development summary</t>
  </si>
  <si>
    <t xml:space="preserve">F-02: Dhamtari, India</t>
  </si>
  <si>
    <t xml:space="preserve">Reported through 29 Sep 2026; see precise dates in narrative</t>
  </si>
  <si>
    <t xml:space="preserve">Retrospective / accountability; excluded from new totals</t>
  </si>
  <si>
    <t xml:space="preserve">ICC describes over 40 churches restricting entry; PTI identifies eight city churches and places the decision earlier in September, with a 15 September meeting. (ICC; PTI)
Retain retrospective institutional pressure. Reconcile city/regional scope; neither eight nor 40 equals new incidents or government closure orders.</t>
  </si>
  <si>
    <t xml:space="preserve">ICC: https://persecution.org/2026/09/28/churches-restrict-entry-of-non-christians-in-persecution-hit-region/
PTI: https://telanganatoday.com/conversion-row-dhamtari-churches-restrict-entry-to-non-christians</t>
  </si>
  <si>
    <t xml:space="preserve">F-03: Belleville synagogue, Canada</t>
  </si>
  <si>
    <t xml:space="preserve">Police confirmed anti-Jewish targeting on 24 September following the 20 September attack; an officer was seriously wounded and the attacker died. (CBC)
Retain motive-confirmation follow-up. Resolve the prior motive hold without moving the attack into this week or counting the attacker as a Jewish victim.</t>
  </si>
  <si>
    <t xml:space="preserve">CBC: https://www.cbc.ca/lite/story/9.7356880</t>
  </si>
  <si>
    <t xml:space="preserve">F-04: Imperial Beach, United States</t>
  </si>
  <si>
    <t xml:space="preserve">A 22 September arrest followed earlier graffiti; later reporting identifies a misdemeanor vandalism charge concerning an anti-gay slur and no hate-crime charge at that stage. (Times of San Diego; San Diego Union-Tribune)
Retain accountability follow-up. Distinguish arrest suspicions, filed charges and guilt; no new graffiti incident.</t>
  </si>
  <si>
    <t xml:space="preserve">Times of San Diego: https://timesofsandiego.com/crime/2026/09/22/teen-imperial-beach-suspect-antisemitic-graffiti/
San Diego Union-Tribune: https://www.sandiegouniontribune.com/2026/09/24/hate-crime-charges-not-filed-against-teen-in-imperial-beach-graffiti-case/</t>
  </si>
  <si>
    <t xml:space="preserve">F-05: Manchester, United Kingdom</t>
  </si>
  <si>
    <t xml:space="preserve">Two men were arrested on 20 September in an investigation of an alleged plot targeting Jewish people; the report was published on 23 September. (The Independent)
Retain retrospective threat/disruption and investigation. Not an accomplished attack or two new-week incidents.</t>
  </si>
  <si>
    <t xml:space="preserve">The Independent: https://www.independent.co.uk/news/uk/home-news/jewish-community-security-trust-greater-manchester-greater-manchester-police-government-b3054466.html</t>
  </si>
  <si>
    <t xml:space="preserve">F-06: Early Rain/Chen Yunfei, China</t>
  </si>
  <si>
    <t xml:space="preserve">ChinaAid reported two releases on 23 September without exact release dates; a separate profile reports relatives learning on 23 September of Chen Yunfei's formal arrest following August custody. (ChinaAid; Free China Movement)
Retain release and Reported legal-status follow-ups. Do not infer release dates or count an August detention as a new physical arrest.</t>
  </si>
  <si>
    <t xml:space="preserve">ChinaAid: https://chinaaid.org/news/two-early-rain-church-members-released-chinese-police-crackdown-continues/
Free China Movement: https://freechina.live/china-news-updates/political-prisoners-human-rights/chen-yunfei-current-political-prisoner-profile/</t>
  </si>
  <si>
    <t xml:space="preserve">F-07: Anhui/Beijing churches, China</t>
  </si>
  <si>
    <t xml:space="preserve">ChinaAid dates Anhui raids to 16–17 September; its Jiaquan Church article does not give sufficiently precise detention dates or numbers. (ChinaAid, Anhui; ChinaAid, Beijing)
Retain Anhui as Reported retrospective; keep Beijing on date hold. Publication dates are not raid dates.</t>
  </si>
  <si>
    <t xml:space="preserve">ChinaAid, Anhui: https://chinaaid.org/news/chinese-officials-raid-house-church-ban-christian-hymns-in-central-china/
ChinaAid, Beijing: https://chinaaid.org/news/chinese-authorities-reportedly-detain-pastors-workers-from-beijing-church/</t>
  </si>
  <si>
    <t xml:space="preserve">F-08: Easter attacks case, Sri Lanka</t>
  </si>
  <si>
    <t xml:space="preserve">Reporting describes 15 convictions and nine acquittals on 22 September concerning the 2019 attacks, with sentencing details reported the following day. (ABC; Daily Mirror)
Retain accountability development. No historic casualties, convictions or sentences become new attacks or arrests.</t>
  </si>
  <si>
    <t xml:space="preserve">ABC: https://www.abc.net.au/news/2026-09-22/sri-lanka-convicts-15-men-over-deadly-easter-bombing/107183542
Daily Mirror: https://www.dailymirror.lk/print/breaking-news/15-convicted-over-Easter-attacks-get-sentences-ranging-from-200-to-260-years/108-350922</t>
  </si>
  <si>
    <t xml:space="preserve">F-09: Protestant clergy remedy, Spain</t>
  </si>
  <si>
    <t xml:space="preserve">A 22 September government announcement recognizes qualifying earlier ministry periods for pension contributions. (Ministry of Inclusion)
Retain as remedy/accountability, not persecution. Announcement of eligibility is not proof every claimant has been paid.</t>
  </si>
  <si>
    <t xml:space="preserve">Ministry of Inclusion: https://www.inclusion.gob.es/en/w/la-seguridad-social-reconocera-como-cotizados-los-periodos-de-actividad-ejercidos-por-los-ministros-de-culto-evangelicos-y-adventistas-antes-de-su-inclusion-en-el-regimen-general</t>
  </si>
  <si>
    <t xml:space="preserve">F-10: Kenscoff, Haiti</t>
  </si>
  <si>
    <t xml:space="preserve">Police announced recovery of four localities on 26 September, reported the next day; the account does not establish religious targeting or a new event-specific casualty figure. (Le Nouvelliste)
Retain requested security follow-up. Attribute the control claim to police; no new Christian incident or completed-accountability claim.</t>
  </si>
  <si>
    <t xml:space="preserve">Le Nouvelliste: https://lenouvelliste.com/article/272355/kenscoff-la-pnh-reprend-le-controle-de-quatre-localites-occupees-par-des-gangs</t>
  </si>
  <si>
    <t xml:space="preserve">F-11: Father Román de la Cruz Hernández, Mexico</t>
  </si>
  <si>
    <t xml:space="preserve">Reporting identifies the priest's murder on 15 September; perpetrators and motive remain unresolved. (Proceso; Vatican News)
Retain for retrospective backfill, qualified Christian-related classification. One priest killed, but no current-week fatality.</t>
  </si>
  <si>
    <t xml:space="preserve">Proceso: https://www.proceso.com.mx/nacional/estados/2026/9/17/asesinan-al-sacerdote-roman-de-la-cruz-hernandez-en-huejutla-hidalgo-380090.html
Vatican News: https://www.vaticannews.va/es/iglesia/news/2026-09/mexico-asesinado-un-sacerdote.html</t>
  </si>
  <si>
    <t xml:space="preserve">F-12: Maizières-lès-Metz cemetery, France</t>
  </si>
  <si>
    <t xml:space="preserve">RTL/AFP reports 96 Catholic graves damaged, discovery on 15 September and a religious-affiliation investigation basis. (RTL/AFP)
Retain for retrospective backfill. One cemetery incident, not 96 incidents; retain discovery/event-date distinction.</t>
  </si>
  <si>
    <t xml:space="preserve">RTL/AFP: https://www.rtl.fr/actu/justice-faits-divers/un-acte-scandaleux-une-femme-en-garde-a-vue-apres-la-profanation-d-une-centaine-de-tombes-dans-un-cimetiere-de-maizieres-les-metz-7900672862</t>
  </si>
  <si>
    <t xml:space="preserve">F-13: St George Cathedral, Hama, Syria</t>
  </si>
  <si>
    <t xml:space="preserve">Open Doors reports a 13 September explosion outside the cathedral, property damage and no wounded, with device/perpetrator uncertainties. (Open Doors)
Retain as Reported retrospective candidate. Attribute intimidation concerns rather than claiming officially established motive.</t>
  </si>
  <si>
    <t xml:space="preserve">Open Doors: https://www.opendoors.de/nachrichten/aktuelle-meldungen/syrien-bombenexplosion-vor-kirche-in-hama</t>
  </si>
  <si>
    <t xml:space="preserve">F-14: St Bonifatius, Haar, Germany</t>
  </si>
  <si>
    <t xml:space="preserve">A firework was thrown into the church on 14 September; other buildings were targeted and police investigated attempted serious arson. (BR24)
Preserve prior motive hold. No new-week church fire or established anti-Christian motive.</t>
  </si>
  <si>
    <t xml:space="preserve">BR24: https://www.br.de/nachrichten/bayern/waehrend-der-messe-bengalisches-feuer-in-kirche-geworfen,VVITWKS</t>
  </si>
  <si>
    <t xml:space="preserve">F-15: Sagar Masih/Sheikhupura boy, Pakistan</t>
  </si>
  <si>
    <t xml:space="preserve">Reports describe a named 15-year-old and an unnamed 16-year-old in potentially overlapping abduction/conversion accounts from earlier September. (CLAAS; ANI/The Tribune)
Preserve identity/date hold. Do not count two boys or claim independent corroboration until matched.</t>
  </si>
  <si>
    <t xml:space="preserve">CLAAS: https://claas.org.uk/2026/09/16/christian-family-seeks-return-of-15-year-old-son-after-alleged-forced-conversion-to-islam/
ANI/The Tribune: https://www.tribuneindia.com/news/world/hrfp-condemns-alleged-forced-conversion-abduction-of-minor-christian-boy-in-pakistan/</t>
  </si>
  <si>
    <t xml:space="preserve">F-16: NTV/Rakok, Nigeria</t>
  </si>
  <si>
    <t xml:space="preserve">CDI/MSN reports three Christians killed at NTV on 15 September and one at Rakok on 18 September. (CDI/MSN)
Preserve earlier holds outside this week. Do not merge the 18 September case with 21 September Rakwok merely because spellings resemble each other.</t>
  </si>
  <si>
    <t xml:space="preserve">CDI/MSN: https://www.christiandaily.com/news/baptist-pastor-other-christians-killed-in-attacks-in-plateau-state-nigeria</t>
  </si>
  <si>
    <t xml:space="preserve">F-17: Nicaragua</t>
  </si>
  <si>
    <t xml:space="preserve">Reuters' 22 September coverage concerns UN findings about a longer-running crackdown affecting church members and other opponents. (Reuters)
Retain documentation/background development. No cumulative victim figures enter weekly Christian casualty totals.</t>
  </si>
  <si>
    <t xml:space="preserve">Reuters: https://www.reuters.com/world/americas/nicaraguas-crackdown-opponents-amounts-crimes-against-humanity-un-experts-say-2026-09-22/</t>
  </si>
  <si>
    <t xml:space="preserve">F-18: Sargodha Ahmadi father and son, Pakistan</t>
  </si>
  <si>
    <t xml:space="preserve">Malik Mahmood Mubarak and Ayaz Mubarak survived a shooting on 19 September, later recounted on 23 September. (CAP Freedom of Conscience)
Preserve retrospective broader-scope hold. Separate from D-15; neither survivor is a fatality.</t>
  </si>
  <si>
    <t xml:space="preserve">CAP Freedom of Conscience: https://freedomofconscience.eu/pakistan-a-two-week-escalation-against-the-ahmadiyya-muslim-community/</t>
  </si>
  <si>
    <t xml:space="preserve">Standing case; see narrative</t>
  </si>
  <si>
    <t xml:space="preserve">Leah Sharibu, Nigeria</t>
  </si>
  <si>
    <t xml:space="preserve">Status reviewed to 29 Sep 2026; evidence dates retained</t>
  </si>
  <si>
    <t xml:space="preserve">Standing case; not new incident</t>
  </si>
  <si>
    <t xml:space="preserve">USCIRF identifies ISWAP as her captor following the 19 February 2018 abduction and her refusal to renounce Christianity as the reason she was retained. (USCIRF)
Continue the standing eight-year captivity entry. The accessed profile is not fresh proof of life; no new abduction or location claim.</t>
  </si>
  <si>
    <t xml:space="preserve">USCIRF: https://www.uscirf.gov/religious-prisoners-conscience/forb-victims-database/leah-sharibu</t>
  </si>
  <si>
    <t xml:space="preserve">Wang Yi, China</t>
  </si>
  <si>
    <t xml:space="preserve">ChinaAid's 28 September health alert reports possible advanced liver cancer while expressly saying it cannot independently verify the diagnosis or present condition. (ChinaAid)
Continue standing imprisonment; label the health report a late, unverified alert after the event window but before cutoff.</t>
  </si>
  <si>
    <t xml:space="preserve">ChinaAid: https://chinaaid.org/news/chinaaid-raises-health-alarm-for-imprisoned-pastor-wang-yi-calls-for-family-access/</t>
  </si>
  <si>
    <t xml:space="preserve">Eight Eritrean records</t>
  </si>
  <si>
    <t xml:space="preserve">The existing roster draws on ICC's November 2025 account; Church in Chains provides April 2026 information for seven, while Mussie Ezaz's USCIRF profile is undated. (ICC; Church in Chains; USCIRF)
Preserve all eight tracking records and their evidence dates; do not claim September reconfirmation or eight new detentions.</t>
  </si>
  <si>
    <t xml:space="preserve">ICC: https://persecution.org/2025/11/20/8-christians-endure-decades-of-imprisonment-in-eritrea/
Church in Chains: https://www.churchinchains.ie/news-by-country/sub-saharan-africa/eritrea/eritrea-more-christians-released-from-prison/
USCIRF: https://www.uscirf.gov/religious-prisoners-conscience/forb-victims-database/mussie-ezaz</t>
  </si>
</sst>
</file>

<file path=xl/styles.xml><?xml version="1.0" encoding="utf-8"?>
<styleSheet xmlns="http://schemas.openxmlformats.org/spreadsheetml/2006/main">
  <numFmts count="2">
    <numFmt numFmtId="164" formatCode="General"/>
    <numFmt numFmtId="165" formatCode="#,##0"/>
  </numFmts>
  <fonts count="8">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sz val="10"/>
      <color rgb="FF28251D"/>
      <name val="Calibri"/>
      <family val="0"/>
      <charset val="1"/>
    </font>
    <font>
      <sz val="10"/>
      <name val="Arial"/>
      <family val="2"/>
    </font>
    <font>
      <u val="single"/>
      <sz val="10"/>
      <color rgb="FF20808D"/>
      <name val="Calibri"/>
      <family val="0"/>
      <charset val="1"/>
    </font>
  </fonts>
  <fills count="4">
    <fill>
      <patternFill patternType="none"/>
    </fill>
    <fill>
      <patternFill patternType="gray125"/>
    </fill>
    <fill>
      <patternFill patternType="solid">
        <fgColor rgb="FF20808D"/>
        <bgColor rgb="FF008080"/>
      </patternFill>
    </fill>
    <fill>
      <patternFill patternType="solid">
        <fgColor rgb="FFFFF1D6"/>
        <bgColor rgb="FFFFFFFF"/>
      </patternFill>
    </fill>
  </fills>
  <borders count="2">
    <border diagonalUp="false" diagonalDown="false">
      <left/>
      <right/>
      <top/>
      <bottom/>
      <diagonal/>
    </border>
    <border diagonalUp="false" diagonalDown="false">
      <left/>
      <right/>
      <top/>
      <bottom style="hair">
        <color rgb="FFE1E6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5" fontId="5" fillId="0" borderId="1" xfId="0" applyFont="true" applyBorder="true" applyAlignment="true" applyProtection="fals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5" fillId="3"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20808D"/>
          <bgColor rgb="FF000000"/>
        </patternFill>
      </fill>
    </dxf>
    <dxf>
      <fill>
        <patternFill patternType="solid">
          <bgColor rgb="FF000000"/>
        </patternFill>
      </fill>
    </dxf>
    <dxf>
      <fill>
        <patternFill patternType="solid">
          <fgColor rgb="FF28251D"/>
          <bgColor rgb="FF000000"/>
        </patternFill>
      </fill>
    </dxf>
    <dxf>
      <fill>
        <patternFill patternType="solid">
          <fgColor rgb="FFFFFFFF"/>
          <bgColor rgb="FF000000"/>
        </patternFill>
      </fill>
    </dxf>
    <dxf>
      <fill>
        <patternFill patternType="solid">
          <fgColor rgb="FFFFF1D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0808D"/>
      <rgbColor rgb="FFC0C0C0"/>
      <rgbColor rgb="FF808080"/>
      <rgbColor rgb="FF9999FF"/>
      <rgbColor rgb="FF993366"/>
      <rgbColor rgb="FFFFF1D6"/>
      <rgbColor rgb="FFE1E6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825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hyperlink" Target="https://persecution.org/2026/09/22/christian-educational-institutions-in-india-face-mounting-pressure/" TargetMode="External"/><Relationship Id="rId2" Type="http://schemas.openxmlformats.org/officeDocument/2006/relationships/hyperlink" Target="https://www.christiandaily.com/news/more-christians-killed-in-previously-attacked-area-in-nigeria" TargetMode="External"/><Relationship Id="rId3" Type="http://schemas.openxmlformats.org/officeDocument/2006/relationships/hyperlink" Target="https://thesun.ng/updated-8-killed-in-plateau-as-gunmen-ambush-vigilantes-miners-die-in-pit-collapse/" TargetMode="External"/><Relationship Id="rId4" Type="http://schemas.openxmlformats.org/officeDocument/2006/relationships/hyperlink" Target="https://truthnigeria.com/2026/09/the-week-fulani-militia-defy-curfew-to-attack-christian-communities-in-plateau-state/" TargetMode="External"/><Relationship Id="rId5" Type="http://schemas.openxmlformats.org/officeDocument/2006/relationships/hyperlink" Target="https://www.tvcnews.tv/operation-rainbow-deputy-commander-killed-in-plateau-ambush/" TargetMode="External"/><Relationship Id="rId6" Type="http://schemas.openxmlformats.org/officeDocument/2006/relationships/hyperlink" Target="https://www.thisdaylive.com/2026/09/24/curfew-fails-to-stop-fresh-attacks-in-plateau-as-police-officer-civilians-killed/" TargetMode="External"/><Relationship Id="rId7" Type="http://schemas.openxmlformats.org/officeDocument/2006/relationships/hyperlink" Target="https://truthnigeria.com/2026/09/breaking-fulani-militia-attacks-continue-south-of-jos-killing-10-monday-tuesday/" TargetMode="External"/><Relationship Id="rId8" Type="http://schemas.openxmlformats.org/officeDocument/2006/relationships/hyperlink" Target="https://www.vanguardngr.com/2026/09/protest-as-gunmen-kill-three-vigilantes-in-plateau-community/" TargetMode="External"/><Relationship Id="rId9" Type="http://schemas.openxmlformats.org/officeDocument/2006/relationships/hyperlink" Target="https://thesun.ng/plateau-govt-condemns-gassa-attack-assures-motorists-safe-passage-along-the-jos-barkin-ladi-corridor/" TargetMode="External"/><Relationship Id="rId10" Type="http://schemas.openxmlformats.org/officeDocument/2006/relationships/hyperlink" Target="https://www.premiumtimesng.com/news/headlines/912591-five-killed-at-plateau-mining-site-as-soldiers-rescue-district-head.html" TargetMode="External"/><Relationship Id="rId11" Type="http://schemas.openxmlformats.org/officeDocument/2006/relationships/hyperlink" Target="https://www.amarujala.com/video/madhya-pradesh/betul/school-in-betul-turned-into-temporary-church-hindu-group-creates-a-ruckus-over-prayer-meeting-2-pastors-detained-betul-news-c-1-1-noi1569-4770602-2026-09-27" TargetMode="External"/><Relationship Id="rId12" Type="http://schemas.openxmlformats.org/officeDocument/2006/relationships/hyperlink" Target="https://www.barnabasaid.org/us/news/seven-christians-arrested-in-three-separate-incidents-in-madhya-pradesh/" TargetMode="External"/><Relationship Id="rId13" Type="http://schemas.openxmlformats.org/officeDocument/2006/relationships/hyperlink" Target="https://www.arcamax.com/currentnews/newsheadlines/s-4305351" TargetMode="External"/><Relationship Id="rId14" Type="http://schemas.openxmlformats.org/officeDocument/2006/relationships/hyperlink" Target="https://www.aajtak.in/uttar-pradesh/story/deoria-hindus-being-converted-to-another-religion-in-tent-3-arrested-lcly-strc-2655969-2026-09-29" TargetMode="External"/><Relationship Id="rId15" Type="http://schemas.openxmlformats.org/officeDocument/2006/relationships/hyperlink" Target="https://www.reuters.com/world/one-dead-four-injured-polish-abbey-knife-attack-local-media-report-2026-09-24/" TargetMode="External"/><Relationship Id="rId16" Type="http://schemas.openxmlformats.org/officeDocument/2006/relationships/hyperlink" Target="https://www.bbc.co.uk/news/articles/c607lrvm41l3o" TargetMode="External"/><Relationship Id="rId17" Type="http://schemas.openxmlformats.org/officeDocument/2006/relationships/hyperlink" Target="https://www.algemeiner.com/2026/09/22/wave-yom-kippur-incidents-canada-highlights-rising-hostility-toward-jewish-community/" TargetMode="External"/><Relationship Id="rId18" Type="http://schemas.openxmlformats.org/officeDocument/2006/relationships/hyperlink" Target="https://honestreporting.ca/petitions/is-cbc-news-punishing-a-jewish-journalist-for-daring-to-document-local-anti-israel-hate-mob/" TargetMode="External"/><Relationship Id="rId19" Type="http://schemas.openxmlformats.org/officeDocument/2006/relationships/hyperlink" Target="https://www.vanguardngr.com/2026/09/plateau-killings-attacks-continue-despite-curfew/" TargetMode="External"/><Relationship Id="rId20" Type="http://schemas.openxmlformats.org/officeDocument/2006/relationships/hyperlink" Target="https://saharareporters.com/2026/09/26/berom-association-confirms-seven-killed-farmlands-destroyed-fresh-plateau-attacks-slams" TargetMode="External"/><Relationship Id="rId21" Type="http://schemas.openxmlformats.org/officeDocument/2006/relationships/hyperlink" Target="https://securitydigestng.com/2026/09/27/beyond-farmer-herder-clashes-how-armed-groups-criminality-and-misinformation-are-tearing-mangu-apart/" TargetMode="External"/><Relationship Id="rId22" Type="http://schemas.openxmlformats.org/officeDocument/2006/relationships/hyperlink" Target="https://www.amarujala.com/madhya-pradesh/sidhi/sidhi-prayer-meeting-conversion-allegation-three-arrested-bahri-2026-09-20" TargetMode="External"/><Relationship Id="rId23" Type="http://schemas.openxmlformats.org/officeDocument/2006/relationships/hyperlink" Target="https://www.estrepublicain.fr/faits-divers-justice/2026/09/26/eglises-cambriolees-a-dampierre-sur-le-doubs-porte-fracturee-au-pied-de-biche-et-ciboire-derobe" TargetMode="External"/><Relationship Id="rId24" Type="http://schemas.openxmlformats.org/officeDocument/2006/relationships/hyperlink" Target="https://fr.timesofisrael.com/un-enfant-chretien-armenien-agresse-a-jerusalem-pendant-yom-kippour/" TargetMode="External"/><Relationship Id="rId25" Type="http://schemas.openxmlformats.org/officeDocument/2006/relationships/hyperlink" Target="https://www.haaretz.com/middle-east-news/palestinians/2026-09-27/ty-article/.premium/police-arrest-suspect-in-pepper-spray-attack-on-christian-child-on-yom-kippur/000001a0-e423-d259-a3b4-ecbb19a90000" TargetMode="External"/><Relationship Id="rId26" Type="http://schemas.openxmlformats.org/officeDocument/2006/relationships/hyperlink" Target="https://www.cbsnews.com/chicago/news/antisemitic-vandalism-highland-park/?intcid=CNR-01-0623" TargetMode="External"/><Relationship Id="rId27" Type="http://schemas.openxmlformats.org/officeDocument/2006/relationships/hyperlink" Target="https://abc7chicago.com/post/highland-park-antisemitism-news-swastika-symbol-found-painted-slide-devonshire-city-officials-say/19859565/" TargetMode="External"/><Relationship Id="rId28" Type="http://schemas.openxmlformats.org/officeDocument/2006/relationships/hyperlink" Target="https://www.yahoo.com/news/us/articles/three-minors-arrested-under-suspicion-104402602.html" TargetMode="External"/><Relationship Id="rId29" Type="http://schemas.openxmlformats.org/officeDocument/2006/relationships/hyperlink" Target="https://persecution.org/2026/09/22/divided-and-dispossessed-how-sudans-government-targets-the-church/" TargetMode="External"/><Relationship Id="rId30" Type="http://schemas.openxmlformats.org/officeDocument/2006/relationships/hyperlink" Target="https://persecution.org/2026/09/28/conditions-worsen-for-stateless-rohingya-christians/" TargetMode="External"/><Relationship Id="rId31" Type="http://schemas.openxmlformats.org/officeDocument/2006/relationships/hyperlink" Target="https://christianophobie.fr/carte/dans-le-monde/europe/vandalisme-a-leglise-sainte-anne-dauderghem/" TargetMode="External"/><Relationship Id="rId32" Type="http://schemas.openxmlformats.org/officeDocument/2006/relationships/hyperlink" Target="https://www.monitor.co.ug/uganda/news/national/respect-church-sanctity-bishop-aisu-tells-leaders-after-abim-church-fistfight-5612878" TargetMode="External"/><Relationship Id="rId33" Type="http://schemas.openxmlformats.org/officeDocument/2006/relationships/hyperlink" Target="https://ianslive.in/another-ahmadi-man-attacked-in-pakistan-amid-rising-violence-against-religious-community--20260923180931" TargetMode="External"/><Relationship Id="rId34" Type="http://schemas.openxmlformats.org/officeDocument/2006/relationships/hyperlink" Target="https://persecution.org/2026/09/28/churches-restrict-entry-of-non-christians-in-persecution-hit-region/" TargetMode="External"/><Relationship Id="rId35" Type="http://schemas.openxmlformats.org/officeDocument/2006/relationships/hyperlink" Target="https://telanganatoday.com/conversion-row-dhamtari-churches-restrict-entry-to-non-christians" TargetMode="External"/><Relationship Id="rId36" Type="http://schemas.openxmlformats.org/officeDocument/2006/relationships/hyperlink" Target="https://www.cbc.ca/lite/story/9.7356880" TargetMode="External"/><Relationship Id="rId37" Type="http://schemas.openxmlformats.org/officeDocument/2006/relationships/hyperlink" Target="https://timesofsandiego.com/crime/2026/09/22/teen-imperial-beach-suspect-antisemitic-graffiti/" TargetMode="External"/><Relationship Id="rId38" Type="http://schemas.openxmlformats.org/officeDocument/2006/relationships/hyperlink" Target="https://www.sandiegouniontribune.com/2026/09/24/hate-crime-charges-not-filed-against-teen-in-imperial-beach-graffiti-case/" TargetMode="External"/><Relationship Id="rId39" Type="http://schemas.openxmlformats.org/officeDocument/2006/relationships/hyperlink" Target="https://www.independent.co.uk/news/uk/home-news/jewish-community-security-trust-greater-manchester-greater-manchester-police-government-b3054466.html" TargetMode="External"/><Relationship Id="rId40" Type="http://schemas.openxmlformats.org/officeDocument/2006/relationships/hyperlink" Target="https://chinaaid.org/news/two-early-rain-church-members-released-chinese-police-crackdown-continues/" TargetMode="External"/><Relationship Id="rId41" Type="http://schemas.openxmlformats.org/officeDocument/2006/relationships/hyperlink" Target="https://freechina.live/china-news-updates/political-prisoners-human-rights/chen-yunfei-current-political-prisoner-profile/" TargetMode="External"/><Relationship Id="rId42" Type="http://schemas.openxmlformats.org/officeDocument/2006/relationships/hyperlink" Target="https://chinaaid.org/news/chinese-officials-raid-house-church-ban-christian-hymns-in-central-china/" TargetMode="External"/><Relationship Id="rId43" Type="http://schemas.openxmlformats.org/officeDocument/2006/relationships/hyperlink" Target="https://chinaaid.org/news/chinese-authorities-reportedly-detain-pastors-workers-from-beijing-church/" TargetMode="External"/><Relationship Id="rId44" Type="http://schemas.openxmlformats.org/officeDocument/2006/relationships/hyperlink" Target="https://www.abc.net.au/news/2026-09-22/sri-lanka-convicts-15-men-over-deadly-easter-bombing/107183542" TargetMode="External"/><Relationship Id="rId45" Type="http://schemas.openxmlformats.org/officeDocument/2006/relationships/hyperlink" Target="https://www.dailymirror.lk/print/breaking-news/15-convicted-over-Easter-attacks-get-sentences-ranging-from-200-to-260-years/108-350922" TargetMode="External"/><Relationship Id="rId46" Type="http://schemas.openxmlformats.org/officeDocument/2006/relationships/hyperlink" Target="https://www.inclusion.gob.es/en/w/la-seguridad-social-reconocera-como-cotizados-los-periodos-de-actividad-ejercidos-por-los-ministros-de-culto-evangelicos-y-adventistas-antes-de-su-inclusion-en-el-regimen-general" TargetMode="External"/><Relationship Id="rId47" Type="http://schemas.openxmlformats.org/officeDocument/2006/relationships/hyperlink" Target="https://lenouvelliste.com/article/272355/kenscoff-la-pnh-reprend-le-controle-de-quatre-localites-occupees-par-des-gangs" TargetMode="External"/><Relationship Id="rId48" Type="http://schemas.openxmlformats.org/officeDocument/2006/relationships/hyperlink" Target="https://www.proceso.com.mx/nacional/estados/2026/9/17/asesinan-al-sacerdote-roman-de-la-cruz-hernandez-en-huejutla-hidalgo-380090.html" TargetMode="External"/><Relationship Id="rId49" Type="http://schemas.openxmlformats.org/officeDocument/2006/relationships/hyperlink" Target="https://www.vaticannews.va/es/iglesia/news/2026-09/mexico-asesinado-un-sacerdote.html" TargetMode="External"/><Relationship Id="rId50" Type="http://schemas.openxmlformats.org/officeDocument/2006/relationships/hyperlink" Target="https://www.rtl.fr/actu/justice-faits-divers/un-acte-scandaleux-une-femme-en-garde-a-vue-apres-la-profanation-d-une-centaine-de-tombes-dans-un-cimetiere-de-maizieres-les-metz-7900672862" TargetMode="External"/><Relationship Id="rId51" Type="http://schemas.openxmlformats.org/officeDocument/2006/relationships/hyperlink" Target="https://www.opendoors.de/nachrichten/aktuelle-meldungen/syrien-bombenexplosion-vor-kirche-in-hama" TargetMode="External"/><Relationship Id="rId52" Type="http://schemas.openxmlformats.org/officeDocument/2006/relationships/hyperlink" Target="https://www.br.de/nachrichten/bayern/waehrend-der-messe-bengalisches-feuer-in-kirche-geworfen,VVITWKS" TargetMode="External"/><Relationship Id="rId53" Type="http://schemas.openxmlformats.org/officeDocument/2006/relationships/hyperlink" Target="https://claas.org.uk/2026/09/16/christian-family-seeks-return-of-15-year-old-son-after-alleged-forced-conversion-to-islam/" TargetMode="External"/><Relationship Id="rId54" Type="http://schemas.openxmlformats.org/officeDocument/2006/relationships/hyperlink" Target="https://www.tribuneindia.com/news/world/hrfp-condemns-alleged-forced-conversion-abduction-of-minor-christian-boy-in-pakistan/" TargetMode="External"/><Relationship Id="rId55" Type="http://schemas.openxmlformats.org/officeDocument/2006/relationships/hyperlink" Target="https://www.christiandaily.com/news/baptist-pastor-other-christians-killed-in-attacks-in-plateau-state-nigeria" TargetMode="External"/><Relationship Id="rId56" Type="http://schemas.openxmlformats.org/officeDocument/2006/relationships/hyperlink" Target="https://www.reuters.com/world/americas/nicaraguas-crackdown-opponents-amounts-crimes-against-humanity-un-experts-say-2026-09-22/" TargetMode="External"/><Relationship Id="rId57" Type="http://schemas.openxmlformats.org/officeDocument/2006/relationships/hyperlink" Target="https://freedomofconscience.eu/pakistan-a-two-week-escalation-against-the-ahmadiyya-muslim-community/" TargetMode="External"/><Relationship Id="rId58" Type="http://schemas.openxmlformats.org/officeDocument/2006/relationships/hyperlink" Target="https://www.uscirf.gov/religious-prisoners-conscience/forb-victims-database/leah-sharibu" TargetMode="External"/><Relationship Id="rId59" Type="http://schemas.openxmlformats.org/officeDocument/2006/relationships/hyperlink" Target="https://chinaaid.org/news/chinaaid-raises-health-alarm-for-imprisoned-pastor-wang-yi-calls-for-family-access/" TargetMode="External"/><Relationship Id="rId60" Type="http://schemas.openxmlformats.org/officeDocument/2006/relationships/hyperlink" Target="https://persecution.org/2025/11/20/8-christians-endure-decades-of-imprisonment-in-eritrea/" TargetMode="External"/><Relationship Id="rId61" Type="http://schemas.openxmlformats.org/officeDocument/2006/relationships/hyperlink" Target="https://www.churchinchains.ie/news-by-country/sub-saharan-africa/eritrea/eritrea-more-christians-released-from-prison/" TargetMode="External"/><Relationship Id="rId62" Type="http://schemas.openxmlformats.org/officeDocument/2006/relationships/hyperlink" Target="https://www.uscirf.gov/religious-prisoners-conscience/forb-victims-database/mussie-ezaz" TargetMode="External"/><Relationship Id="rId63" Type="http://schemas.openxmlformats.org/officeDocument/2006/relationships/hyperlink" Target="https://persecution.org/2026/09/25/nigerian-pastor-believer-killed-on-their-way-to-church/" TargetMode="External"/><Relationship Id="rId64" Type="http://schemas.openxmlformats.org/officeDocument/2006/relationships/hyperlink" Target="https://truthnigeria.com/2026/09/41-killed-100-abducted-across-nigeria-as-plateau-endures-weekend-of-deadly-attacks/" TargetMode="External"/><Relationship Id="rId65" Type="http://schemas.openxmlformats.org/officeDocument/2006/relationships/hyperlink" Target="https://www.liberoquotidiano.it/news/esteri/49242914/il_massacro_jihadista_che_il_mondo_rischia_di_non_vedere.amp" TargetMode="External"/><Relationship Id="rId66" Type="http://schemas.openxmlformats.org/officeDocument/2006/relationships/hyperlink" Target="https://www.newsmax.com/world/globaltalk/mozambique-islamic-state-militants/2025/10/08/id/1229499/" TargetMode="External"/><Relationship Id="rId67" Type="http://schemas.openxmlformats.org/officeDocument/2006/relationships/hyperlink" Target="https://ocpsociety.org/orthodox-bloodshed-in-arsi-five-more-martyred-three-abducted-in-oromia-region-ethiopia/" TargetMode="External"/><Relationship Id="rId68" Type="http://schemas.openxmlformats.org/officeDocument/2006/relationships/hyperlink" Target="https://africa.dailynewsegypt.com/five-killed-in-renewed-violence-targeting-orthodox-christians-in-ethiopias-arsi-zone/" TargetMode="External"/><Relationship Id="rId69" Type="http://schemas.openxmlformats.org/officeDocument/2006/relationships/hyperlink" Target="https://www.opendoorsuk.org/news/latest-news/india-rajasthan-attacks/" TargetMode="External"/><Relationship Id="rId70" Type="http://schemas.openxmlformats.org/officeDocument/2006/relationships/hyperlink" Target="https://www.thehillsjournal.com/editorial-martyrdom-of-gods-men-a-wake-up-call-for-peace-and-justice-in-manipur/" TargetMode="External"/><Relationship Id="rId71" Type="http://schemas.openxmlformats.org/officeDocument/2006/relationships/hyperlink" Target="https://www.pakistanchristianpost.com/head-line-news-details/8598" TargetMode="External"/><Relationship Id="rId72" Type="http://schemas.openxmlformats.org/officeDocument/2006/relationships/hyperlink" Target="https://www.rctiplus.com/news/detail/inews/5477105/kronologi-ibadah-gereja-di-tangerang-dibubarkan-warga-hingga-polisi-turun-tangan" TargetMode="External"/><Relationship Id="rId73" Type="http://schemas.openxmlformats.org/officeDocument/2006/relationships/hyperlink" Target="https://www.opendoorsuk.org/news/latest-news/bangladesh-evangelists-beaten/" TargetMode="External"/><Relationship Id="rId74" Type="http://schemas.openxmlformats.org/officeDocument/2006/relationships/hyperlink" Target="https://www.opendoors.org.hk/en-US/news/latest/yemen-ministry-leader-arrested/" TargetMode="External"/><Relationship Id="rId75" Type="http://schemas.openxmlformats.org/officeDocument/2006/relationships/hyperlink" Target="https://www.persecution.com/stories/christians-in-rural-villages-face-increasing-pressure/" TargetMode="External"/><Relationship Id="rId76" Type="http://schemas.openxmlformats.org/officeDocument/2006/relationships/hyperlink" Target="https://www.forum18.org/archive.php?article_id=3071" TargetMode="External"/><Relationship Id="rId77" Type="http://schemas.openxmlformats.org/officeDocument/2006/relationships/hyperlink" Target="https://www.forum18.org/archive.php?article_id=3069" TargetMode="External"/><Relationship Id="rId78" Type="http://schemas.openxmlformats.org/officeDocument/2006/relationships/hyperlink" Target="https://persecution.org/category/news/" TargetMode="External"/><Relationship Id="rId79" Type="http://schemas.openxmlformats.org/officeDocument/2006/relationships/hyperlink" Target="https://www.intoleranceagainstchristians.eu/" TargetMode="External"/><Relationship Id="rId80" Type="http://schemas.openxmlformats.org/officeDocument/2006/relationships/hyperlink" Target="https://www.csw.org.uk/news.htm" TargetMode="External"/><Relationship Id="rId8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7"/>
  <sheetViews>
    <sheetView showFormulas="false" showGridLines="false" showRowColHeaders="true" showZeros="true" rightToLeft="false" tabSelected="tru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17"/>
    <col collapsed="false" customWidth="true" hidden="false" outlineLevel="0" max="2" min="2" style="0" width="9"/>
    <col collapsed="false" customWidth="true" hidden="false" outlineLevel="0" max="3" min="3" style="0" width="8"/>
    <col collapsed="false" customWidth="true" hidden="false" outlineLevel="0" max="4" min="4" style="0" width="11"/>
    <col collapsed="false" customWidth="true" hidden="false" outlineLevel="0" max="5" min="5" style="0" width="31"/>
    <col collapsed="false" customWidth="true" hidden="false" outlineLevel="0" max="6" min="6" style="0" width="25"/>
    <col collapsed="false" customWidth="true" hidden="false" outlineLevel="0" max="7" min="7" style="0" width="27"/>
    <col collapsed="false" customWidth="true" hidden="false" outlineLevel="0" max="8" min="8" style="0" width="72"/>
    <col collapsed="false" customWidth="true" hidden="false" outlineLevel="0" max="9" min="9" style="0" width="65"/>
  </cols>
  <sheetData>
    <row r="1" customFormat="false" ht="90" hidden="false" customHeight="true" outlineLevel="0" collapsed="false">
      <c r="A1" s="1" t="s">
        <v>0</v>
      </c>
      <c r="B1" s="1" t="s">
        <v>1</v>
      </c>
      <c r="C1" s="1" t="s">
        <v>2</v>
      </c>
      <c r="D1" s="1" t="s">
        <v>3</v>
      </c>
      <c r="E1" s="1" t="s">
        <v>4</v>
      </c>
      <c r="F1" s="1" t="s">
        <v>5</v>
      </c>
      <c r="G1" s="1" t="s">
        <v>6</v>
      </c>
      <c r="H1" s="1" t="s">
        <v>7</v>
      </c>
      <c r="I1" s="1" t="s">
        <v>8</v>
      </c>
    </row>
    <row r="2" customFormat="false" ht="150" hidden="false" customHeight="true" outlineLevel="0" collapsed="false">
      <c r="A2" s="2" t="s">
        <v>9</v>
      </c>
      <c r="B2" s="2" t="s">
        <v>10</v>
      </c>
      <c r="C2" s="2" t="s">
        <v>11</v>
      </c>
      <c r="D2" s="2" t="s">
        <v>12</v>
      </c>
      <c r="E2" s="2" t="s">
        <v>13</v>
      </c>
      <c r="F2" s="2" t="s">
        <v>14</v>
      </c>
      <c r="G2" s="2" t="s">
        <v>15</v>
      </c>
      <c r="H2" s="2" t="s">
        <v>16</v>
      </c>
      <c r="I2" s="2" t="s">
        <v>17</v>
      </c>
    </row>
    <row r="3" customFormat="false" ht="150" hidden="false" customHeight="true" outlineLevel="0" collapsed="false">
      <c r="A3" s="2" t="s">
        <v>18</v>
      </c>
      <c r="B3" s="2" t="s">
        <v>10</v>
      </c>
      <c r="C3" s="2" t="s">
        <v>11</v>
      </c>
      <c r="D3" s="2" t="s">
        <v>19</v>
      </c>
      <c r="E3" s="2" t="s">
        <v>20</v>
      </c>
      <c r="F3" s="2" t="s">
        <v>21</v>
      </c>
      <c r="G3" s="2" t="s">
        <v>22</v>
      </c>
      <c r="H3" s="2" t="s">
        <v>23</v>
      </c>
      <c r="I3" s="2" t="s">
        <v>24</v>
      </c>
    </row>
    <row r="4" customFormat="false" ht="150" hidden="false" customHeight="true" outlineLevel="0" collapsed="false">
      <c r="A4" s="2" t="s">
        <v>18</v>
      </c>
      <c r="B4" s="2" t="s">
        <v>10</v>
      </c>
      <c r="C4" s="2" t="s">
        <v>25</v>
      </c>
      <c r="D4" s="2" t="s">
        <v>26</v>
      </c>
      <c r="E4" s="2" t="s">
        <v>27</v>
      </c>
      <c r="F4" s="2" t="s">
        <v>28</v>
      </c>
      <c r="G4" s="2" t="s">
        <v>29</v>
      </c>
      <c r="H4" s="2" t="s">
        <v>30</v>
      </c>
      <c r="I4" s="2" t="s">
        <v>31</v>
      </c>
    </row>
    <row r="5" customFormat="false" ht="150" hidden="false" customHeight="true" outlineLevel="0" collapsed="false">
      <c r="A5" s="2" t="s">
        <v>18</v>
      </c>
      <c r="B5" s="2" t="s">
        <v>10</v>
      </c>
      <c r="C5" s="2" t="s">
        <v>32</v>
      </c>
      <c r="D5" s="2" t="s">
        <v>19</v>
      </c>
      <c r="E5" s="2" t="s">
        <v>33</v>
      </c>
      <c r="F5" s="2" t="s">
        <v>34</v>
      </c>
      <c r="G5" s="2" t="s">
        <v>35</v>
      </c>
      <c r="H5" s="2" t="s">
        <v>36</v>
      </c>
      <c r="I5" s="2" t="s">
        <v>37</v>
      </c>
    </row>
    <row r="6" customFormat="false" ht="150" hidden="false" customHeight="true" outlineLevel="0" collapsed="false">
      <c r="A6" s="2" t="s">
        <v>38</v>
      </c>
      <c r="B6" s="2" t="s">
        <v>10</v>
      </c>
      <c r="C6" s="2" t="s">
        <v>32</v>
      </c>
      <c r="D6" s="2" t="s">
        <v>19</v>
      </c>
      <c r="E6" s="2" t="s">
        <v>39</v>
      </c>
      <c r="F6" s="2" t="s">
        <v>40</v>
      </c>
      <c r="G6" s="2" t="s">
        <v>41</v>
      </c>
      <c r="H6" s="2" t="s">
        <v>42</v>
      </c>
      <c r="I6" s="2" t="s">
        <v>43</v>
      </c>
    </row>
    <row r="7" customFormat="false" ht="150" hidden="false" customHeight="true" outlineLevel="0" collapsed="false">
      <c r="A7" s="2" t="s">
        <v>38</v>
      </c>
      <c r="B7" s="2" t="s">
        <v>10</v>
      </c>
      <c r="C7" s="2" t="s">
        <v>44</v>
      </c>
      <c r="D7" s="2" t="s">
        <v>19</v>
      </c>
      <c r="E7" s="2" t="s">
        <v>45</v>
      </c>
      <c r="F7" s="2" t="s">
        <v>46</v>
      </c>
      <c r="G7" s="2" t="s">
        <v>47</v>
      </c>
      <c r="H7" s="2" t="s">
        <v>48</v>
      </c>
      <c r="I7" s="2" t="s">
        <v>49</v>
      </c>
    </row>
    <row r="8" customFormat="false" ht="150" hidden="false" customHeight="true" outlineLevel="0" collapsed="false">
      <c r="A8" s="2" t="s">
        <v>50</v>
      </c>
      <c r="B8" s="2" t="s">
        <v>10</v>
      </c>
      <c r="C8" s="2" t="s">
        <v>25</v>
      </c>
      <c r="D8" s="2" t="s">
        <v>51</v>
      </c>
      <c r="E8" s="2" t="s">
        <v>52</v>
      </c>
      <c r="F8" s="2" t="s">
        <v>53</v>
      </c>
      <c r="G8" s="2" t="s">
        <v>54</v>
      </c>
      <c r="H8" s="2" t="s">
        <v>55</v>
      </c>
      <c r="I8" s="2" t="s">
        <v>56</v>
      </c>
    </row>
    <row r="9" customFormat="false" ht="150" hidden="false" customHeight="true" outlineLevel="0" collapsed="false">
      <c r="A9" s="2" t="s">
        <v>57</v>
      </c>
      <c r="B9" s="2" t="s">
        <v>10</v>
      </c>
      <c r="C9" s="2" t="s">
        <v>11</v>
      </c>
      <c r="D9" s="2" t="s">
        <v>58</v>
      </c>
      <c r="E9" s="2" t="s">
        <v>59</v>
      </c>
      <c r="F9" s="2" t="s">
        <v>60</v>
      </c>
      <c r="G9" s="2" t="s">
        <v>61</v>
      </c>
      <c r="H9" s="2" t="s">
        <v>62</v>
      </c>
      <c r="I9" s="2" t="s">
        <v>63</v>
      </c>
    </row>
    <row r="10" customFormat="false" ht="150" hidden="false" customHeight="true" outlineLevel="0" collapsed="false">
      <c r="A10" s="2" t="s">
        <v>57</v>
      </c>
      <c r="B10" s="2" t="s">
        <v>10</v>
      </c>
      <c r="C10" s="2" t="s">
        <v>32</v>
      </c>
      <c r="D10" s="2" t="s">
        <v>19</v>
      </c>
      <c r="E10" s="2" t="s">
        <v>64</v>
      </c>
      <c r="F10" s="2" t="s">
        <v>65</v>
      </c>
      <c r="G10" s="2" t="s">
        <v>66</v>
      </c>
      <c r="H10" s="2" t="s">
        <v>67</v>
      </c>
      <c r="I10" s="2" t="s">
        <v>68</v>
      </c>
    </row>
    <row r="11" customFormat="false" ht="150" hidden="false" customHeight="true" outlineLevel="0" collapsed="false">
      <c r="A11" s="2" t="s">
        <v>57</v>
      </c>
      <c r="B11" s="2" t="s">
        <v>10</v>
      </c>
      <c r="C11" s="2" t="s">
        <v>32</v>
      </c>
      <c r="D11" s="2" t="s">
        <v>19</v>
      </c>
      <c r="E11" s="2" t="s">
        <v>69</v>
      </c>
      <c r="F11" s="2" t="s">
        <v>70</v>
      </c>
      <c r="G11" s="2" t="s">
        <v>66</v>
      </c>
      <c r="H11" s="2" t="s">
        <v>71</v>
      </c>
      <c r="I11" s="2" t="s">
        <v>68</v>
      </c>
    </row>
    <row r="12" customFormat="false" ht="150" hidden="false" customHeight="true" outlineLevel="0" collapsed="false">
      <c r="A12" s="2" t="s">
        <v>72</v>
      </c>
      <c r="B12" s="2" t="s">
        <v>10</v>
      </c>
      <c r="C12" s="2" t="s">
        <v>11</v>
      </c>
      <c r="D12" s="2" t="s">
        <v>19</v>
      </c>
      <c r="E12" s="2" t="s">
        <v>73</v>
      </c>
      <c r="F12" s="2" t="s">
        <v>74</v>
      </c>
      <c r="G12" s="2" t="s">
        <v>75</v>
      </c>
      <c r="H12" s="2" t="s">
        <v>76</v>
      </c>
      <c r="I12" s="2" t="s">
        <v>77</v>
      </c>
    </row>
    <row r="13" customFormat="false" ht="150" hidden="false" customHeight="true" outlineLevel="0" collapsed="false">
      <c r="A13" s="2" t="s">
        <v>72</v>
      </c>
      <c r="B13" s="2" t="s">
        <v>10</v>
      </c>
      <c r="C13" s="2" t="s">
        <v>11</v>
      </c>
      <c r="D13" s="2" t="s">
        <v>19</v>
      </c>
      <c r="E13" s="2" t="s">
        <v>78</v>
      </c>
      <c r="F13" s="2" t="s">
        <v>79</v>
      </c>
      <c r="G13" s="2" t="s">
        <v>66</v>
      </c>
      <c r="H13" s="2" t="s">
        <v>80</v>
      </c>
      <c r="I13" s="2" t="s">
        <v>81</v>
      </c>
    </row>
    <row r="14" customFormat="false" ht="150" hidden="false" customHeight="true" outlineLevel="0" collapsed="false">
      <c r="A14" s="2" t="s">
        <v>82</v>
      </c>
      <c r="B14" s="2" t="s">
        <v>10</v>
      </c>
      <c r="C14" s="2" t="s">
        <v>32</v>
      </c>
      <c r="D14" s="2" t="s">
        <v>19</v>
      </c>
      <c r="E14" s="2" t="s">
        <v>83</v>
      </c>
      <c r="F14" s="2" t="s">
        <v>84</v>
      </c>
      <c r="G14" s="2" t="s">
        <v>85</v>
      </c>
      <c r="H14" s="2" t="s">
        <v>86</v>
      </c>
      <c r="I14" s="2" t="s">
        <v>87</v>
      </c>
    </row>
    <row r="15" customFormat="false" ht="150" hidden="false" customHeight="true" outlineLevel="0" collapsed="false">
      <c r="A15" s="2" t="s">
        <v>88</v>
      </c>
      <c r="B15" s="2" t="s">
        <v>10</v>
      </c>
      <c r="C15" s="2" t="s">
        <v>11</v>
      </c>
      <c r="D15" s="2" t="s">
        <v>12</v>
      </c>
      <c r="E15" s="2" t="s">
        <v>89</v>
      </c>
      <c r="F15" s="2" t="s">
        <v>90</v>
      </c>
      <c r="G15" s="2" t="s">
        <v>91</v>
      </c>
      <c r="H15" s="2" t="s">
        <v>92</v>
      </c>
      <c r="I15" s="2" t="s">
        <v>93</v>
      </c>
    </row>
    <row r="16" customFormat="false" ht="150" hidden="false" customHeight="true" outlineLevel="0" collapsed="false">
      <c r="A16" s="2" t="s">
        <v>88</v>
      </c>
      <c r="B16" s="2" t="s">
        <v>10</v>
      </c>
      <c r="C16" s="2" t="s">
        <v>11</v>
      </c>
      <c r="D16" s="2" t="s">
        <v>12</v>
      </c>
      <c r="E16" s="2" t="s">
        <v>94</v>
      </c>
      <c r="F16" s="2" t="s">
        <v>95</v>
      </c>
      <c r="G16" s="2" t="s">
        <v>96</v>
      </c>
      <c r="H16" s="2" t="s">
        <v>97</v>
      </c>
      <c r="I16" s="2" t="s">
        <v>98</v>
      </c>
    </row>
    <row r="17" customFormat="false" ht="150" hidden="false" customHeight="true" outlineLevel="0" collapsed="false">
      <c r="A17" s="2" t="s">
        <v>99</v>
      </c>
      <c r="B17" s="2" t="s">
        <v>10</v>
      </c>
      <c r="C17" s="2" t="s">
        <v>100</v>
      </c>
      <c r="D17" s="2" t="s">
        <v>12</v>
      </c>
      <c r="E17" s="2" t="s">
        <v>101</v>
      </c>
      <c r="F17" s="2" t="s">
        <v>102</v>
      </c>
      <c r="G17" s="2" t="s">
        <v>103</v>
      </c>
      <c r="H17" s="2" t="s">
        <v>104</v>
      </c>
      <c r="I17" s="2" t="s">
        <v>105</v>
      </c>
    </row>
  </sheetData>
  <autoFilter ref="A1:I17"/>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21–27 September 2026 | 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89"/>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48"/>
    <col collapsed="false" customWidth="true" hidden="false" outlineLevel="0" max="2" min="2" style="0" width="25"/>
    <col collapsed="false" customWidth="true" hidden="false" outlineLevel="0" max="3" min="3" style="0" width="90"/>
  </cols>
  <sheetData>
    <row r="1" customFormat="false" ht="31.5" hidden="false" customHeight="true" outlineLevel="0" collapsed="false">
      <c r="A1" s="3" t="s">
        <v>106</v>
      </c>
      <c r="B1" s="3"/>
      <c r="C1" s="3"/>
    </row>
    <row r="2" customFormat="false" ht="42" hidden="false" customHeight="true" outlineLevel="0" collapsed="false">
      <c r="A2" s="2" t="s">
        <v>107</v>
      </c>
      <c r="B2" s="2"/>
      <c r="C2" s="2"/>
    </row>
    <row r="3" customFormat="false" ht="31.5" hidden="false" customHeight="true" outlineLevel="0" collapsed="false">
      <c r="A3" s="3" t="s">
        <v>108</v>
      </c>
      <c r="B3" s="3" t="s">
        <v>109</v>
      </c>
      <c r="C3" s="3" t="s">
        <v>110</v>
      </c>
    </row>
    <row r="4" customFormat="false" ht="54.75" hidden="false" customHeight="true" outlineLevel="0" collapsed="false">
      <c r="A4" s="2" t="s">
        <v>111</v>
      </c>
      <c r="B4" s="4" t="n">
        <f aca="false">SUMIF(A60:A180,"I|Main*",B60:B180)</f>
        <v>15</v>
      </c>
      <c r="C4" s="2" t="s">
        <v>112</v>
      </c>
    </row>
    <row r="5" customFormat="false" ht="54.75" hidden="false" customHeight="true" outlineLevel="0" collapsed="false">
      <c r="A5" s="2" t="s">
        <v>113</v>
      </c>
      <c r="B5" s="4" t="n">
        <f aca="false">SUMIF(A60:A180,"I|Main*|Verified",B60:B180)</f>
        <v>8</v>
      </c>
      <c r="C5" s="2" t="s">
        <v>114</v>
      </c>
    </row>
    <row r="6" customFormat="false" ht="54.75" hidden="false" customHeight="true" outlineLevel="0" collapsed="false">
      <c r="A6" s="2" t="s">
        <v>115</v>
      </c>
      <c r="B6" s="4" t="n">
        <f aca="false">SUMIF(A60:A180,"I|Main*|Reported",B60:B180)</f>
        <v>7</v>
      </c>
      <c r="C6" s="2" t="s">
        <v>116</v>
      </c>
    </row>
    <row r="7" customFormat="false" ht="54.75" hidden="false" customHeight="true" outlineLevel="0" collapsed="false">
      <c r="A7" s="2" t="s">
        <v>117</v>
      </c>
      <c r="B7" s="4" t="n">
        <f aca="false">SUMIF(A60:A180,"I|Main|Christian|*",B60:B180)</f>
        <v>13</v>
      </c>
      <c r="C7" s="2" t="s">
        <v>118</v>
      </c>
    </row>
    <row r="8" customFormat="false" ht="54.75" hidden="false" customHeight="true" outlineLevel="0" collapsed="false">
      <c r="A8" s="2" t="s">
        <v>119</v>
      </c>
      <c r="B8" s="4" t="n">
        <f aca="false">SUMIF(A60:A180,"I|Main|Jewish|*",B60:B180)</f>
        <v>2</v>
      </c>
      <c r="C8" s="2" t="s">
        <v>120</v>
      </c>
    </row>
    <row r="9" customFormat="false" ht="54.75" hidden="false" customHeight="true" outlineLevel="0" collapsed="false">
      <c r="A9" s="2" t="s">
        <v>121</v>
      </c>
      <c r="B9" s="4" t="n">
        <f aca="false">SUMIF(A60:A180,"I|Security*",B60:B180)</f>
        <v>1</v>
      </c>
      <c r="C9" s="2" t="s">
        <v>122</v>
      </c>
    </row>
    <row r="10" customFormat="false" ht="54.75" hidden="false" customHeight="true" outlineLevel="0" collapsed="false">
      <c r="A10" s="2" t="s">
        <v>123</v>
      </c>
      <c r="B10" s="4" t="n">
        <f aca="false">SUMIF(A60:A180,"K|SourceChristian",B60:B180)</f>
        <v>5</v>
      </c>
      <c r="C10" s="2" t="s">
        <v>124</v>
      </c>
    </row>
    <row r="11" customFormat="false" ht="54.75" hidden="false" customHeight="true" outlineLevel="0" collapsed="false">
      <c r="A11" s="2" t="s">
        <v>125</v>
      </c>
      <c r="B11" s="4" t="n">
        <f aca="false">SUMIF(A60:A180,"K|AssessedVerified",B60:B180)</f>
        <v>8</v>
      </c>
      <c r="C11" s="2" t="s">
        <v>126</v>
      </c>
    </row>
    <row r="12" customFormat="false" ht="54.75" hidden="false" customHeight="true" outlineLevel="0" collapsed="false">
      <c r="A12" s="2" t="s">
        <v>127</v>
      </c>
      <c r="B12" s="4" t="n">
        <f aca="false">SUM(B10:B11)</f>
        <v>13</v>
      </c>
      <c r="C12" s="2" t="s">
        <v>128</v>
      </c>
    </row>
    <row r="13" customFormat="false" ht="54.75" hidden="false" customHeight="true" outlineLevel="0" collapsed="false">
      <c r="A13" s="2" t="s">
        <v>129</v>
      </c>
      <c r="B13" s="4" t="n">
        <f aca="false">SUMIF(A60:A180,"K|ReportedPool",B60:B180)</f>
        <v>4</v>
      </c>
      <c r="C13" s="2" t="s">
        <v>130</v>
      </c>
    </row>
    <row r="14" customFormat="false" ht="54.75" hidden="false" customHeight="true" outlineLevel="0" collapsed="false">
      <c r="A14" s="2" t="s">
        <v>131</v>
      </c>
      <c r="B14" s="4" t="n">
        <f aca="false">SUMIF(A60:A180,"W|Christian",B60:B180)</f>
        <v>2</v>
      </c>
      <c r="C14" s="2" t="s">
        <v>132</v>
      </c>
    </row>
    <row r="15" customFormat="false" ht="54.75" hidden="false" customHeight="true" outlineLevel="0" collapsed="false">
      <c r="A15" s="2" t="s">
        <v>133</v>
      </c>
      <c r="B15" s="4" t="n">
        <f aca="false">SUMIF(A60:A180,"W|Assessed",B60:B180)</f>
        <v>2</v>
      </c>
      <c r="C15" s="2" t="s">
        <v>134</v>
      </c>
    </row>
    <row r="16" customFormat="false" ht="54.75" hidden="false" customHeight="true" outlineLevel="0" collapsed="false">
      <c r="A16" s="2" t="s">
        <v>135</v>
      </c>
      <c r="B16" s="4" t="n">
        <f aca="false">SUM(B14:B15)</f>
        <v>4</v>
      </c>
      <c r="C16" s="2" t="s">
        <v>136</v>
      </c>
    </row>
    <row r="17" customFormat="false" ht="54.75" hidden="false" customHeight="true" outlineLevel="0" collapsed="false">
      <c r="A17" s="2" t="s">
        <v>137</v>
      </c>
      <c r="B17" s="4" t="n">
        <f aca="false">SUMIF(A60:A180,"W|OtherFaithUnknown",B60:B180)</f>
        <v>2</v>
      </c>
      <c r="C17" s="2" t="s">
        <v>138</v>
      </c>
    </row>
    <row r="18" customFormat="false" ht="54.75" hidden="false" customHeight="true" outlineLevel="0" collapsed="false">
      <c r="A18" s="2" t="s">
        <v>139</v>
      </c>
      <c r="B18" s="4" t="n">
        <f aca="false">SUMIF(A60:A180,"D|Verified",B60:B180)</f>
        <v>5</v>
      </c>
      <c r="C18" s="2" t="s">
        <v>140</v>
      </c>
    </row>
    <row r="19" customFormat="false" ht="54.75" hidden="false" customHeight="true" outlineLevel="0" collapsed="false">
      <c r="A19" s="2" t="s">
        <v>141</v>
      </c>
      <c r="B19" s="4" t="n">
        <f aca="false">SUMIF(A60:A180,"D|Reported",B60:B180)</f>
        <v>2</v>
      </c>
      <c r="C19" s="2" t="s">
        <v>142</v>
      </c>
    </row>
    <row r="20" customFormat="false" ht="54.75" hidden="false" customHeight="true" outlineLevel="0" collapsed="false">
      <c r="A20" s="2" t="s">
        <v>143</v>
      </c>
      <c r="B20" s="4" t="n">
        <f aca="false">SUMIF(A60:A180,"K|Security",B60:B180)</f>
        <v>1</v>
      </c>
      <c r="C20" s="2" t="s">
        <v>144</v>
      </c>
    </row>
    <row r="21" customFormat="false" ht="54.75" hidden="false" customHeight="true" outlineLevel="0" collapsed="false">
      <c r="A21" s="2" t="s">
        <v>145</v>
      </c>
      <c r="B21" s="4"/>
      <c r="C21" s="2" t="s">
        <v>146</v>
      </c>
    </row>
    <row r="22" customFormat="false" ht="54.75" hidden="false" customHeight="true" outlineLevel="0" collapsed="false">
      <c r="A22" s="2" t="s">
        <v>147</v>
      </c>
      <c r="B22" s="2"/>
      <c r="C22" s="2" t="s">
        <v>148</v>
      </c>
    </row>
    <row r="23" customFormat="false" ht="54.75" hidden="false" customHeight="true" outlineLevel="0" collapsed="false">
      <c r="A23" s="2" t="s">
        <v>149</v>
      </c>
      <c r="B23" s="2"/>
      <c r="C23" s="2" t="s">
        <v>150</v>
      </c>
    </row>
    <row r="24" customFormat="false" ht="54.75" hidden="false" customHeight="true" outlineLevel="0" collapsed="false">
      <c r="A24" s="2" t="s">
        <v>151</v>
      </c>
      <c r="B24" s="2"/>
      <c r="C24" s="2" t="s">
        <v>152</v>
      </c>
    </row>
    <row r="25" customFormat="false" ht="54.75" hidden="false" customHeight="true" outlineLevel="0" collapsed="false">
      <c r="A25" s="2" t="s">
        <v>153</v>
      </c>
      <c r="B25" s="2"/>
      <c r="C25" s="2" t="s">
        <v>154</v>
      </c>
    </row>
    <row r="26" customFormat="false" ht="54.75" hidden="false" customHeight="true" outlineLevel="0" collapsed="false">
      <c r="A26" s="2" t="s">
        <v>155</v>
      </c>
      <c r="B26" s="2"/>
      <c r="C26" s="2" t="s">
        <v>156</v>
      </c>
    </row>
    <row r="27" customFormat="false" ht="54.75" hidden="false" customHeight="true" outlineLevel="0" collapsed="false">
      <c r="A27" s="2" t="s">
        <v>157</v>
      </c>
      <c r="B27" s="2"/>
      <c r="C27" s="2" t="s">
        <v>158</v>
      </c>
    </row>
    <row r="28" customFormat="false" ht="54.75" hidden="false" customHeight="true" outlineLevel="0" collapsed="false">
      <c r="A28" s="2" t="s">
        <v>159</v>
      </c>
      <c r="B28" s="2"/>
      <c r="C28" s="2" t="s">
        <v>160</v>
      </c>
    </row>
    <row r="29" customFormat="false" ht="54.75" hidden="false" customHeight="true" outlineLevel="0" collapsed="false">
      <c r="A29" s="2" t="s">
        <v>161</v>
      </c>
      <c r="B29" s="2"/>
      <c r="C29" s="2" t="s">
        <v>162</v>
      </c>
    </row>
    <row r="30" customFormat="false" ht="180" hidden="false" customHeight="true" outlineLevel="0" collapsed="false">
      <c r="A30" s="2" t="s">
        <v>163</v>
      </c>
      <c r="B30" s="2"/>
      <c r="C30" s="2" t="s">
        <v>164</v>
      </c>
    </row>
    <row r="31" customFormat="false" ht="180" hidden="false" customHeight="true" outlineLevel="0" collapsed="false">
      <c r="A31" s="2" t="s">
        <v>165</v>
      </c>
      <c r="B31" s="2"/>
      <c r="C31" s="2" t="s">
        <v>166</v>
      </c>
    </row>
    <row r="32" customFormat="false" ht="180" hidden="false" customHeight="true" outlineLevel="0" collapsed="false">
      <c r="A32" s="2" t="s">
        <v>167</v>
      </c>
      <c r="B32" s="2"/>
      <c r="C32" s="2" t="s">
        <v>168</v>
      </c>
    </row>
    <row r="33" customFormat="false" ht="180" hidden="false" customHeight="true" outlineLevel="0" collapsed="false">
      <c r="A33" s="2" t="s">
        <v>169</v>
      </c>
      <c r="B33" s="2"/>
      <c r="C33" s="2" t="s">
        <v>170</v>
      </c>
    </row>
    <row r="34" customFormat="false" ht="180" hidden="false" customHeight="true" outlineLevel="0" collapsed="false">
      <c r="A34" s="2" t="s">
        <v>171</v>
      </c>
      <c r="B34" s="2"/>
      <c r="C34" s="2" t="s">
        <v>172</v>
      </c>
    </row>
    <row r="35" customFormat="false" ht="54.75" hidden="false" customHeight="true" outlineLevel="0" collapsed="false">
      <c r="A35" s="2"/>
      <c r="B35" s="2"/>
      <c r="C35" s="2"/>
    </row>
    <row r="36" customFormat="false" ht="54.75" hidden="false" customHeight="true" outlineLevel="0" collapsed="false">
      <c r="A36" s="2"/>
      <c r="B36" s="2"/>
      <c r="C36" s="2"/>
    </row>
    <row r="37" customFormat="false" ht="54.75" hidden="false" customHeight="true" outlineLevel="0" collapsed="false">
      <c r="A37" s="2"/>
      <c r="B37" s="2"/>
      <c r="C37" s="2"/>
    </row>
    <row r="38" customFormat="false" ht="54.75" hidden="false" customHeight="true" outlineLevel="0" collapsed="false">
      <c r="A38" s="2"/>
      <c r="B38" s="2"/>
      <c r="C38" s="2"/>
    </row>
    <row r="39" customFormat="false" ht="54.75" hidden="false" customHeight="true" outlineLevel="0" collapsed="false">
      <c r="A39" s="2"/>
      <c r="B39" s="2"/>
      <c r="C39" s="2"/>
    </row>
    <row r="40" customFormat="false" ht="54.75" hidden="false" customHeight="true" outlineLevel="0" collapsed="false">
      <c r="A40" s="2"/>
      <c r="B40" s="2"/>
      <c r="C40" s="2"/>
    </row>
    <row r="41" customFormat="false" ht="54.75" hidden="false" customHeight="true" outlineLevel="0" collapsed="false">
      <c r="A41" s="2"/>
      <c r="B41" s="2"/>
      <c r="C41" s="2"/>
    </row>
    <row r="42" customFormat="false" ht="54.75" hidden="false" customHeight="true" outlineLevel="0" collapsed="false">
      <c r="A42" s="2"/>
      <c r="B42" s="2"/>
      <c r="C42" s="2"/>
    </row>
    <row r="43" customFormat="false" ht="54.75" hidden="false" customHeight="true" outlineLevel="0" collapsed="false">
      <c r="A43" s="2"/>
      <c r="B43" s="2"/>
      <c r="C43" s="2"/>
    </row>
    <row r="44" customFormat="false" ht="54.75" hidden="false" customHeight="true" outlineLevel="0" collapsed="false">
      <c r="A44" s="2"/>
      <c r="B44" s="2"/>
      <c r="C44" s="2"/>
    </row>
    <row r="45" customFormat="false" ht="54.75" hidden="false" customHeight="true" outlineLevel="0" collapsed="false">
      <c r="A45" s="2"/>
      <c r="B45" s="2"/>
      <c r="C45" s="2"/>
    </row>
    <row r="46" customFormat="false" ht="54.75" hidden="false" customHeight="true" outlineLevel="0" collapsed="false">
      <c r="A46" s="2"/>
      <c r="B46" s="2"/>
      <c r="C46" s="2"/>
    </row>
    <row r="47" customFormat="false" ht="54.75" hidden="false" customHeight="true" outlineLevel="0" collapsed="false">
      <c r="A47" s="2"/>
      <c r="B47" s="2"/>
      <c r="C47" s="2"/>
    </row>
    <row r="48" customFormat="false" ht="54.75" hidden="false" customHeight="true" outlineLevel="0" collapsed="false">
      <c r="A48" s="2"/>
      <c r="B48" s="2"/>
      <c r="C48" s="2"/>
    </row>
    <row r="49" customFormat="false" ht="54.75" hidden="false" customHeight="true" outlineLevel="0" collapsed="false">
      <c r="A49" s="2"/>
      <c r="B49" s="2"/>
      <c r="C49" s="2"/>
    </row>
    <row r="50" customFormat="false" ht="54.75" hidden="false" customHeight="true" outlineLevel="0" collapsed="false">
      <c r="A50" s="2"/>
      <c r="B50" s="2"/>
      <c r="C50" s="2"/>
    </row>
    <row r="51" customFormat="false" ht="54.75" hidden="false" customHeight="true" outlineLevel="0" collapsed="false">
      <c r="A51" s="2"/>
      <c r="B51" s="2"/>
      <c r="C51" s="2"/>
    </row>
    <row r="52" customFormat="false" ht="54.75" hidden="false" customHeight="true" outlineLevel="0" collapsed="false">
      <c r="A52" s="2"/>
      <c r="B52" s="2"/>
      <c r="C52" s="2"/>
    </row>
    <row r="53" customFormat="false" ht="54.75" hidden="false" customHeight="true" outlineLevel="0" collapsed="false">
      <c r="A53" s="2"/>
      <c r="B53" s="2"/>
      <c r="C53" s="2"/>
    </row>
    <row r="54" customFormat="false" ht="54.75" hidden="false" customHeight="true" outlineLevel="0" collapsed="false">
      <c r="A54" s="2"/>
      <c r="B54" s="2"/>
      <c r="C54" s="2"/>
    </row>
    <row r="55" customFormat="false" ht="54.75" hidden="false" customHeight="true" outlineLevel="0" collapsed="false">
      <c r="A55" s="2"/>
      <c r="B55" s="2"/>
      <c r="C55" s="2"/>
    </row>
    <row r="56" customFormat="false" ht="54.75" hidden="false" customHeight="true" outlineLevel="0" collapsed="false">
      <c r="A56" s="2"/>
      <c r="B56" s="2"/>
      <c r="C56" s="2"/>
    </row>
    <row r="57" customFormat="false" ht="54.75" hidden="false" customHeight="true" outlineLevel="0" collapsed="false">
      <c r="A57" s="2"/>
      <c r="B57" s="2"/>
      <c r="C57" s="2"/>
    </row>
    <row r="58" customFormat="false" ht="31.5" hidden="false" customHeight="true" outlineLevel="0" collapsed="false">
      <c r="A58" s="3" t="s">
        <v>173</v>
      </c>
      <c r="B58" s="3"/>
      <c r="C58" s="3"/>
    </row>
    <row r="59" customFormat="false" ht="31.5" hidden="false" customHeight="true" outlineLevel="0" collapsed="false">
      <c r="A59" s="3" t="s">
        <v>174</v>
      </c>
      <c r="B59" s="3" t="s">
        <v>175</v>
      </c>
      <c r="C59" s="3" t="s">
        <v>176</v>
      </c>
    </row>
    <row r="60" customFormat="false" ht="99.75" hidden="false" customHeight="true" outlineLevel="0" collapsed="false">
      <c r="A60" s="2" t="s">
        <v>177</v>
      </c>
      <c r="B60" s="4" t="n">
        <v>1</v>
      </c>
      <c r="C60" s="2" t="s">
        <v>178</v>
      </c>
    </row>
    <row r="61" customFormat="false" ht="99.75" hidden="false" customHeight="true" outlineLevel="0" collapsed="false">
      <c r="A61" s="2" t="s">
        <v>179</v>
      </c>
      <c r="B61" s="4" t="n">
        <v>1</v>
      </c>
      <c r="C61" s="2" t="s">
        <v>180</v>
      </c>
    </row>
    <row r="62" customFormat="false" ht="99.75" hidden="false" customHeight="true" outlineLevel="0" collapsed="false">
      <c r="A62" s="2" t="s">
        <v>181</v>
      </c>
      <c r="B62" s="4" t="n">
        <v>1</v>
      </c>
      <c r="C62" s="2" t="s">
        <v>182</v>
      </c>
    </row>
    <row r="63" customFormat="false" ht="99.75" hidden="false" customHeight="true" outlineLevel="0" collapsed="false">
      <c r="A63" s="2" t="s">
        <v>177</v>
      </c>
      <c r="B63" s="4" t="n">
        <v>1</v>
      </c>
      <c r="C63" s="2" t="s">
        <v>183</v>
      </c>
    </row>
    <row r="64" customFormat="false" ht="99.75" hidden="false" customHeight="true" outlineLevel="0" collapsed="false">
      <c r="A64" s="2" t="s">
        <v>179</v>
      </c>
      <c r="B64" s="4" t="n">
        <v>1</v>
      </c>
      <c r="C64" s="2" t="s">
        <v>184</v>
      </c>
    </row>
    <row r="65" customFormat="false" ht="99.75" hidden="false" customHeight="true" outlineLevel="0" collapsed="false">
      <c r="A65" s="2" t="s">
        <v>185</v>
      </c>
      <c r="B65" s="4" t="n">
        <v>1</v>
      </c>
      <c r="C65" s="2" t="s">
        <v>186</v>
      </c>
    </row>
    <row r="66" customFormat="false" ht="99.75" hidden="false" customHeight="true" outlineLevel="0" collapsed="false">
      <c r="A66" s="2" t="s">
        <v>187</v>
      </c>
      <c r="B66" s="4" t="n">
        <v>1</v>
      </c>
      <c r="C66" s="2" t="s">
        <v>188</v>
      </c>
    </row>
    <row r="67" customFormat="false" ht="99.75" hidden="false" customHeight="true" outlineLevel="0" collapsed="false">
      <c r="A67" s="2" t="s">
        <v>179</v>
      </c>
      <c r="B67" s="4" t="n">
        <v>1</v>
      </c>
      <c r="C67" s="2" t="s">
        <v>189</v>
      </c>
    </row>
    <row r="68" customFormat="false" ht="99.75" hidden="false" customHeight="true" outlineLevel="0" collapsed="false">
      <c r="A68" s="2" t="s">
        <v>177</v>
      </c>
      <c r="B68" s="4" t="n">
        <v>1</v>
      </c>
      <c r="C68" s="2" t="s">
        <v>190</v>
      </c>
    </row>
    <row r="69" customFormat="false" ht="99.75" hidden="false" customHeight="true" outlineLevel="0" collapsed="false">
      <c r="A69" s="2" t="s">
        <v>177</v>
      </c>
      <c r="B69" s="4" t="n">
        <v>1</v>
      </c>
      <c r="C69" s="2" t="s">
        <v>191</v>
      </c>
    </row>
    <row r="70" customFormat="false" ht="99.75" hidden="false" customHeight="true" outlineLevel="0" collapsed="false">
      <c r="A70" s="2" t="s">
        <v>179</v>
      </c>
      <c r="B70" s="4" t="n">
        <v>1</v>
      </c>
      <c r="C70" s="2" t="s">
        <v>192</v>
      </c>
    </row>
    <row r="71" customFormat="false" ht="99.75" hidden="false" customHeight="true" outlineLevel="0" collapsed="false">
      <c r="A71" s="2" t="s">
        <v>177</v>
      </c>
      <c r="B71" s="4" t="n">
        <v>1</v>
      </c>
      <c r="C71" s="2" t="s">
        <v>193</v>
      </c>
    </row>
    <row r="72" customFormat="false" ht="99.75" hidden="false" customHeight="true" outlineLevel="0" collapsed="false">
      <c r="A72" s="2" t="s">
        <v>179</v>
      </c>
      <c r="B72" s="4" t="n">
        <v>1</v>
      </c>
      <c r="C72" s="2" t="s">
        <v>194</v>
      </c>
    </row>
    <row r="73" customFormat="false" ht="99.75" hidden="false" customHeight="true" outlineLevel="0" collapsed="false">
      <c r="A73" s="2" t="s">
        <v>179</v>
      </c>
      <c r="B73" s="4" t="n">
        <v>1</v>
      </c>
      <c r="C73" s="2" t="s">
        <v>195</v>
      </c>
    </row>
    <row r="74" customFormat="false" ht="99.75" hidden="false" customHeight="true" outlineLevel="0" collapsed="false">
      <c r="A74" s="2" t="s">
        <v>177</v>
      </c>
      <c r="B74" s="4" t="n">
        <v>1</v>
      </c>
      <c r="C74" s="2" t="s">
        <v>196</v>
      </c>
    </row>
    <row r="75" customFormat="false" ht="99.75" hidden="false" customHeight="true" outlineLevel="0" collapsed="false">
      <c r="A75" s="2" t="s">
        <v>179</v>
      </c>
      <c r="B75" s="4" t="n">
        <v>1</v>
      </c>
      <c r="C75" s="2" t="s">
        <v>197</v>
      </c>
    </row>
    <row r="76" customFormat="false" ht="99.75" hidden="false" customHeight="true" outlineLevel="0" collapsed="false">
      <c r="A76" s="2" t="s">
        <v>198</v>
      </c>
      <c r="B76" s="4" t="n">
        <v>1</v>
      </c>
      <c r="C76" s="2" t="s">
        <v>199</v>
      </c>
    </row>
    <row r="77" customFormat="false" ht="99.75" hidden="false" customHeight="true" outlineLevel="0" collapsed="false">
      <c r="A77" s="2" t="s">
        <v>198</v>
      </c>
      <c r="B77" s="4" t="n">
        <v>3</v>
      </c>
      <c r="C77" s="2" t="s">
        <v>200</v>
      </c>
    </row>
    <row r="78" customFormat="false" ht="99.75" hidden="false" customHeight="true" outlineLevel="0" collapsed="false">
      <c r="A78" s="2" t="s">
        <v>198</v>
      </c>
      <c r="B78" s="4" t="n">
        <v>1</v>
      </c>
      <c r="C78" s="2" t="s">
        <v>201</v>
      </c>
    </row>
    <row r="79" customFormat="false" ht="99.75" hidden="false" customHeight="true" outlineLevel="0" collapsed="false">
      <c r="A79" s="2" t="s">
        <v>202</v>
      </c>
      <c r="B79" s="4" t="n">
        <v>3</v>
      </c>
      <c r="C79" s="2" t="s">
        <v>203</v>
      </c>
    </row>
    <row r="80" customFormat="false" ht="99.75" hidden="false" customHeight="true" outlineLevel="0" collapsed="false">
      <c r="A80" s="2" t="s">
        <v>202</v>
      </c>
      <c r="B80" s="4" t="n">
        <v>5</v>
      </c>
      <c r="C80" s="2" t="s">
        <v>204</v>
      </c>
    </row>
    <row r="81" customFormat="false" ht="99.75" hidden="false" customHeight="true" outlineLevel="0" collapsed="false">
      <c r="A81" s="2" t="s">
        <v>205</v>
      </c>
      <c r="B81" s="4" t="n">
        <v>2</v>
      </c>
      <c r="C81" s="2" t="s">
        <v>206</v>
      </c>
    </row>
    <row r="82" customFormat="false" ht="99.75" hidden="false" customHeight="true" outlineLevel="0" collapsed="false">
      <c r="A82" s="2" t="s">
        <v>205</v>
      </c>
      <c r="B82" s="4" t="n">
        <v>2</v>
      </c>
      <c r="C82" s="2" t="s">
        <v>207</v>
      </c>
    </row>
    <row r="83" customFormat="false" ht="99.75" hidden="false" customHeight="true" outlineLevel="0" collapsed="false">
      <c r="A83" s="2" t="s">
        <v>208</v>
      </c>
      <c r="B83" s="4" t="n">
        <v>2</v>
      </c>
      <c r="C83" s="2" t="s">
        <v>209</v>
      </c>
    </row>
    <row r="84" customFormat="false" ht="99.75" hidden="false" customHeight="true" outlineLevel="0" collapsed="false">
      <c r="A84" s="2" t="s">
        <v>210</v>
      </c>
      <c r="B84" s="4" t="n">
        <v>2</v>
      </c>
      <c r="C84" s="2" t="s">
        <v>211</v>
      </c>
    </row>
    <row r="85" customFormat="false" ht="99.75" hidden="false" customHeight="true" outlineLevel="0" collapsed="false">
      <c r="A85" s="2" t="s">
        <v>212</v>
      </c>
      <c r="B85" s="4" t="n">
        <v>2</v>
      </c>
      <c r="C85" s="2" t="s">
        <v>213</v>
      </c>
    </row>
    <row r="86" customFormat="false" ht="99.75" hidden="false" customHeight="true" outlineLevel="0" collapsed="false">
      <c r="A86" s="2" t="s">
        <v>214</v>
      </c>
      <c r="B86" s="4" t="n">
        <v>2</v>
      </c>
      <c r="C86" s="2" t="s">
        <v>215</v>
      </c>
    </row>
    <row r="87" customFormat="false" ht="99.75" hidden="false" customHeight="true" outlineLevel="0" collapsed="false">
      <c r="A87" s="2" t="s">
        <v>214</v>
      </c>
      <c r="B87" s="4" t="n">
        <v>3</v>
      </c>
      <c r="C87" s="2" t="s">
        <v>216</v>
      </c>
    </row>
    <row r="88" customFormat="false" ht="99.75" hidden="false" customHeight="true" outlineLevel="0" collapsed="false">
      <c r="A88" s="2" t="s">
        <v>217</v>
      </c>
      <c r="B88" s="4" t="n">
        <v>2</v>
      </c>
      <c r="C88" s="2" t="s">
        <v>218</v>
      </c>
    </row>
    <row r="89" customFormat="false" ht="99.75" hidden="false" customHeight="true" outlineLevel="0" collapsed="false">
      <c r="A89" s="2" t="s">
        <v>219</v>
      </c>
      <c r="B89" s="4" t="n">
        <v>1</v>
      </c>
      <c r="C89" s="2" t="s">
        <v>220</v>
      </c>
    </row>
  </sheetData>
  <mergeCells count="2">
    <mergeCell ref="A1:C1"/>
    <mergeCell ref="A2:C2"/>
  </mergeCells>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21–27 September 2026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81"/>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10"/>
    <col collapsed="false" customWidth="true" hidden="false" outlineLevel="0" max="2" min="2" style="0" width="35"/>
    <col collapsed="false" customWidth="true" hidden="false" outlineLevel="0" max="3" min="3" style="0" width="18"/>
    <col collapsed="false" customWidth="true" hidden="false" outlineLevel="0" max="4" min="4" style="0" width="80"/>
    <col collapsed="false" customWidth="true" hidden="false" outlineLevel="0" max="5" min="5" style="0" width="65"/>
  </cols>
  <sheetData>
    <row r="1" customFormat="false" ht="60" hidden="false" customHeight="true" outlineLevel="0" collapsed="false">
      <c r="A1" s="1" t="s">
        <v>221</v>
      </c>
      <c r="B1" s="1" t="s">
        <v>222</v>
      </c>
      <c r="C1" s="1" t="s">
        <v>223</v>
      </c>
      <c r="D1" s="1" t="s">
        <v>224</v>
      </c>
      <c r="E1" s="1" t="s">
        <v>225</v>
      </c>
    </row>
    <row r="2" customFormat="false" ht="69.75" hidden="false" customHeight="true" outlineLevel="0" collapsed="false">
      <c r="A2" s="2" t="s">
        <v>226</v>
      </c>
      <c r="B2" s="2" t="s">
        <v>227</v>
      </c>
      <c r="C2" s="2" t="s">
        <v>228</v>
      </c>
      <c r="D2" s="5" t="s">
        <v>229</v>
      </c>
      <c r="E2" s="2" t="s">
        <v>230</v>
      </c>
    </row>
    <row r="3" customFormat="false" ht="69.75" hidden="false" customHeight="true" outlineLevel="0" collapsed="false">
      <c r="A3" s="2" t="s">
        <v>231</v>
      </c>
      <c r="B3" s="2" t="s">
        <v>232</v>
      </c>
      <c r="C3" s="2" t="s">
        <v>228</v>
      </c>
      <c r="D3" s="5" t="s">
        <v>233</v>
      </c>
      <c r="E3" s="2" t="s">
        <v>234</v>
      </c>
    </row>
    <row r="4" customFormat="false" ht="69.75" hidden="false" customHeight="true" outlineLevel="0" collapsed="false">
      <c r="A4" s="2" t="s">
        <v>235</v>
      </c>
      <c r="B4" s="2" t="s">
        <v>236</v>
      </c>
      <c r="C4" s="2" t="s">
        <v>228</v>
      </c>
      <c r="D4" s="5" t="s">
        <v>237</v>
      </c>
      <c r="E4" s="2" t="s">
        <v>238</v>
      </c>
    </row>
    <row r="5" customFormat="false" ht="69.75" hidden="false" customHeight="true" outlineLevel="0" collapsed="false">
      <c r="A5" s="2" t="s">
        <v>239</v>
      </c>
      <c r="B5" s="2" t="s">
        <v>240</v>
      </c>
      <c r="C5" s="2" t="s">
        <v>228</v>
      </c>
      <c r="D5" s="5" t="s">
        <v>241</v>
      </c>
      <c r="E5" s="2" t="s">
        <v>242</v>
      </c>
    </row>
    <row r="6" customFormat="false" ht="69.75" hidden="false" customHeight="true" outlineLevel="0" collapsed="false">
      <c r="A6" s="2" t="s">
        <v>243</v>
      </c>
      <c r="B6" s="2" t="s">
        <v>244</v>
      </c>
      <c r="C6" s="2" t="s">
        <v>228</v>
      </c>
      <c r="D6" s="5" t="s">
        <v>245</v>
      </c>
      <c r="E6" s="2" t="s">
        <v>246</v>
      </c>
    </row>
    <row r="7" customFormat="false" ht="69.75" hidden="false" customHeight="true" outlineLevel="0" collapsed="false">
      <c r="A7" s="2" t="s">
        <v>247</v>
      </c>
      <c r="B7" s="2" t="s">
        <v>248</v>
      </c>
      <c r="C7" s="2" t="s">
        <v>228</v>
      </c>
      <c r="D7" s="5" t="s">
        <v>249</v>
      </c>
      <c r="E7" s="2" t="s">
        <v>246</v>
      </c>
    </row>
    <row r="8" customFormat="false" ht="69.75" hidden="false" customHeight="true" outlineLevel="0" collapsed="false">
      <c r="A8" s="2" t="s">
        <v>250</v>
      </c>
      <c r="B8" s="2" t="s">
        <v>251</v>
      </c>
      <c r="C8" s="2" t="s">
        <v>228</v>
      </c>
      <c r="D8" s="5" t="s">
        <v>252</v>
      </c>
      <c r="E8" s="2" t="s">
        <v>253</v>
      </c>
    </row>
    <row r="9" customFormat="false" ht="69.75" hidden="false" customHeight="true" outlineLevel="0" collapsed="false">
      <c r="A9" s="2" t="s">
        <v>254</v>
      </c>
      <c r="B9" s="2" t="s">
        <v>255</v>
      </c>
      <c r="C9" s="2" t="s">
        <v>228</v>
      </c>
      <c r="D9" s="5" t="s">
        <v>256</v>
      </c>
      <c r="E9" s="2" t="s">
        <v>257</v>
      </c>
    </row>
    <row r="10" customFormat="false" ht="69.75" hidden="false" customHeight="true" outlineLevel="0" collapsed="false">
      <c r="A10" s="2" t="s">
        <v>258</v>
      </c>
      <c r="B10" s="2" t="s">
        <v>236</v>
      </c>
      <c r="C10" s="2" t="s">
        <v>228</v>
      </c>
      <c r="D10" s="5" t="s">
        <v>259</v>
      </c>
      <c r="E10" s="2" t="s">
        <v>257</v>
      </c>
    </row>
    <row r="11" customFormat="false" ht="69.75" hidden="false" customHeight="true" outlineLevel="0" collapsed="false">
      <c r="A11" s="2" t="s">
        <v>260</v>
      </c>
      <c r="B11" s="2" t="s">
        <v>261</v>
      </c>
      <c r="C11" s="2" t="s">
        <v>228</v>
      </c>
      <c r="D11" s="5" t="s">
        <v>262</v>
      </c>
      <c r="E11" s="2" t="s">
        <v>263</v>
      </c>
    </row>
    <row r="12" customFormat="false" ht="69.75" hidden="false" customHeight="true" outlineLevel="0" collapsed="false">
      <c r="A12" s="2" t="s">
        <v>264</v>
      </c>
      <c r="B12" s="2" t="s">
        <v>265</v>
      </c>
      <c r="C12" s="2" t="s">
        <v>228</v>
      </c>
      <c r="D12" s="5" t="s">
        <v>266</v>
      </c>
      <c r="E12" s="2" t="s">
        <v>267</v>
      </c>
    </row>
    <row r="13" customFormat="false" ht="69.75" hidden="false" customHeight="true" outlineLevel="0" collapsed="false">
      <c r="A13" s="2" t="s">
        <v>268</v>
      </c>
      <c r="B13" s="2" t="s">
        <v>269</v>
      </c>
      <c r="C13" s="2" t="s">
        <v>228</v>
      </c>
      <c r="D13" s="5" t="s">
        <v>270</v>
      </c>
      <c r="E13" s="2" t="s">
        <v>271</v>
      </c>
    </row>
    <row r="14" customFormat="false" ht="69.75" hidden="false" customHeight="true" outlineLevel="0" collapsed="false">
      <c r="A14" s="2" t="s">
        <v>272</v>
      </c>
      <c r="B14" s="2" t="s">
        <v>273</v>
      </c>
      <c r="C14" s="2" t="s">
        <v>228</v>
      </c>
      <c r="D14" s="5" t="s">
        <v>274</v>
      </c>
      <c r="E14" s="2" t="s">
        <v>275</v>
      </c>
    </row>
    <row r="15" customFormat="false" ht="69.75" hidden="false" customHeight="true" outlineLevel="0" collapsed="false">
      <c r="A15" s="2" t="s">
        <v>276</v>
      </c>
      <c r="B15" s="2" t="s">
        <v>277</v>
      </c>
      <c r="C15" s="2" t="s">
        <v>228</v>
      </c>
      <c r="D15" s="5" t="s">
        <v>278</v>
      </c>
      <c r="E15" s="2" t="s">
        <v>279</v>
      </c>
    </row>
    <row r="16" customFormat="false" ht="69.75" hidden="false" customHeight="true" outlineLevel="0" collapsed="false">
      <c r="A16" s="2" t="s">
        <v>280</v>
      </c>
      <c r="B16" s="2" t="s">
        <v>281</v>
      </c>
      <c r="C16" s="2" t="s">
        <v>228</v>
      </c>
      <c r="D16" s="5" t="s">
        <v>282</v>
      </c>
      <c r="E16" s="2" t="s">
        <v>283</v>
      </c>
    </row>
    <row r="17" customFormat="false" ht="69.75" hidden="false" customHeight="true" outlineLevel="0" collapsed="false">
      <c r="A17" s="2" t="s">
        <v>284</v>
      </c>
      <c r="B17" s="2" t="s">
        <v>285</v>
      </c>
      <c r="C17" s="2" t="s">
        <v>228</v>
      </c>
      <c r="D17" s="5" t="s">
        <v>286</v>
      </c>
      <c r="E17" s="2" t="s">
        <v>283</v>
      </c>
    </row>
    <row r="18" customFormat="false" ht="69.75" hidden="false" customHeight="true" outlineLevel="0" collapsed="false">
      <c r="A18" s="2" t="s">
        <v>287</v>
      </c>
      <c r="B18" s="2" t="s">
        <v>288</v>
      </c>
      <c r="C18" s="2" t="s">
        <v>228</v>
      </c>
      <c r="D18" s="5" t="s">
        <v>289</v>
      </c>
      <c r="E18" s="2" t="s">
        <v>290</v>
      </c>
    </row>
    <row r="19" customFormat="false" ht="69.75" hidden="false" customHeight="true" outlineLevel="0" collapsed="false">
      <c r="A19" s="2" t="s">
        <v>291</v>
      </c>
      <c r="B19" s="2" t="s">
        <v>292</v>
      </c>
      <c r="C19" s="2" t="s">
        <v>228</v>
      </c>
      <c r="D19" s="5" t="s">
        <v>293</v>
      </c>
      <c r="E19" s="2" t="s">
        <v>290</v>
      </c>
    </row>
    <row r="20" customFormat="false" ht="69.75" hidden="false" customHeight="true" outlineLevel="0" collapsed="false">
      <c r="A20" s="2" t="s">
        <v>294</v>
      </c>
      <c r="B20" s="2" t="s">
        <v>255</v>
      </c>
      <c r="C20" s="2" t="s">
        <v>228</v>
      </c>
      <c r="D20" s="5" t="s">
        <v>295</v>
      </c>
      <c r="E20" s="2" t="s">
        <v>296</v>
      </c>
    </row>
    <row r="21" customFormat="false" ht="69.75" hidden="false" customHeight="true" outlineLevel="0" collapsed="false">
      <c r="A21" s="2" t="s">
        <v>297</v>
      </c>
      <c r="B21" s="2" t="s">
        <v>298</v>
      </c>
      <c r="C21" s="2" t="s">
        <v>228</v>
      </c>
      <c r="D21" s="5" t="s">
        <v>299</v>
      </c>
      <c r="E21" s="2" t="s">
        <v>296</v>
      </c>
    </row>
    <row r="22" customFormat="false" ht="69.75" hidden="false" customHeight="true" outlineLevel="0" collapsed="false">
      <c r="A22" s="2" t="s">
        <v>300</v>
      </c>
      <c r="B22" s="2" t="s">
        <v>301</v>
      </c>
      <c r="C22" s="2" t="s">
        <v>228</v>
      </c>
      <c r="D22" s="5" t="s">
        <v>302</v>
      </c>
      <c r="E22" s="2" t="s">
        <v>296</v>
      </c>
    </row>
    <row r="23" customFormat="false" ht="69.75" hidden="false" customHeight="true" outlineLevel="0" collapsed="false">
      <c r="A23" s="2" t="s">
        <v>303</v>
      </c>
      <c r="B23" s="2" t="s">
        <v>265</v>
      </c>
      <c r="C23" s="2" t="s">
        <v>228</v>
      </c>
      <c r="D23" s="5" t="s">
        <v>304</v>
      </c>
      <c r="E23" s="2" t="s">
        <v>296</v>
      </c>
    </row>
    <row r="24" customFormat="false" ht="69.75" hidden="false" customHeight="true" outlineLevel="0" collapsed="false">
      <c r="A24" s="2" t="s">
        <v>305</v>
      </c>
      <c r="B24" s="2" t="s">
        <v>306</v>
      </c>
      <c r="C24" s="2" t="s">
        <v>228</v>
      </c>
      <c r="D24" s="5" t="s">
        <v>307</v>
      </c>
      <c r="E24" s="2" t="s">
        <v>296</v>
      </c>
    </row>
    <row r="25" customFormat="false" ht="69.75" hidden="false" customHeight="true" outlineLevel="0" collapsed="false">
      <c r="A25" s="2" t="s">
        <v>308</v>
      </c>
      <c r="B25" s="2" t="s">
        <v>309</v>
      </c>
      <c r="C25" s="2" t="s">
        <v>228</v>
      </c>
      <c r="D25" s="5" t="s">
        <v>310</v>
      </c>
      <c r="E25" s="2" t="s">
        <v>296</v>
      </c>
    </row>
    <row r="26" customFormat="false" ht="69.75" hidden="false" customHeight="true" outlineLevel="0" collapsed="false">
      <c r="A26" s="2" t="s">
        <v>311</v>
      </c>
      <c r="B26" s="2" t="s">
        <v>312</v>
      </c>
      <c r="C26" s="2" t="s">
        <v>228</v>
      </c>
      <c r="D26" s="5" t="s">
        <v>313</v>
      </c>
      <c r="E26" s="2" t="s">
        <v>296</v>
      </c>
    </row>
    <row r="27" customFormat="false" ht="69.75" hidden="false" customHeight="true" outlineLevel="0" collapsed="false">
      <c r="A27" s="2" t="s">
        <v>314</v>
      </c>
      <c r="B27" s="2" t="s">
        <v>315</v>
      </c>
      <c r="C27" s="2" t="s">
        <v>228</v>
      </c>
      <c r="D27" s="5" t="s">
        <v>316</v>
      </c>
      <c r="E27" s="2" t="s">
        <v>296</v>
      </c>
    </row>
    <row r="28" customFormat="false" ht="69.75" hidden="false" customHeight="true" outlineLevel="0" collapsed="false">
      <c r="A28" s="2" t="s">
        <v>317</v>
      </c>
      <c r="B28" s="2" t="s">
        <v>318</v>
      </c>
      <c r="C28" s="2" t="s">
        <v>228</v>
      </c>
      <c r="D28" s="5" t="s">
        <v>319</v>
      </c>
      <c r="E28" s="2" t="s">
        <v>296</v>
      </c>
    </row>
    <row r="29" customFormat="false" ht="69.75" hidden="false" customHeight="true" outlineLevel="0" collapsed="false">
      <c r="A29" s="2" t="s">
        <v>320</v>
      </c>
      <c r="B29" s="2" t="s">
        <v>321</v>
      </c>
      <c r="C29" s="2" t="s">
        <v>228</v>
      </c>
      <c r="D29" s="5" t="s">
        <v>322</v>
      </c>
      <c r="E29" s="2" t="s">
        <v>296</v>
      </c>
    </row>
    <row r="30" customFormat="false" ht="69.75" hidden="false" customHeight="true" outlineLevel="0" collapsed="false">
      <c r="A30" s="2" t="s">
        <v>323</v>
      </c>
      <c r="B30" s="2" t="s">
        <v>227</v>
      </c>
      <c r="C30" s="2" t="s">
        <v>228</v>
      </c>
      <c r="D30" s="5" t="s">
        <v>324</v>
      </c>
      <c r="E30" s="2" t="s">
        <v>296</v>
      </c>
    </row>
    <row r="31" customFormat="false" ht="69.75" hidden="false" customHeight="true" outlineLevel="0" collapsed="false">
      <c r="A31" s="2" t="s">
        <v>325</v>
      </c>
      <c r="B31" s="2" t="s">
        <v>227</v>
      </c>
      <c r="C31" s="2" t="s">
        <v>228</v>
      </c>
      <c r="D31" s="5" t="s">
        <v>326</v>
      </c>
      <c r="E31" s="2" t="s">
        <v>296</v>
      </c>
    </row>
    <row r="32" customFormat="false" ht="69.75" hidden="false" customHeight="true" outlineLevel="0" collapsed="false">
      <c r="A32" s="2" t="s">
        <v>327</v>
      </c>
      <c r="B32" s="2" t="s">
        <v>328</v>
      </c>
      <c r="C32" s="2" t="s">
        <v>228</v>
      </c>
      <c r="D32" s="5" t="s">
        <v>329</v>
      </c>
      <c r="E32" s="2" t="s">
        <v>296</v>
      </c>
    </row>
    <row r="33" customFormat="false" ht="69.75" hidden="false" customHeight="true" outlineLevel="0" collapsed="false">
      <c r="A33" s="2" t="s">
        <v>330</v>
      </c>
      <c r="B33" s="2" t="s">
        <v>331</v>
      </c>
      <c r="C33" s="2" t="s">
        <v>228</v>
      </c>
      <c r="D33" s="5" t="s">
        <v>332</v>
      </c>
      <c r="E33" s="2" t="s">
        <v>296</v>
      </c>
    </row>
    <row r="34" customFormat="false" ht="69.75" hidden="false" customHeight="true" outlineLevel="0" collapsed="false">
      <c r="A34" s="2" t="s">
        <v>333</v>
      </c>
      <c r="B34" s="2" t="s">
        <v>334</v>
      </c>
      <c r="C34" s="2" t="s">
        <v>228</v>
      </c>
      <c r="D34" s="5" t="s">
        <v>335</v>
      </c>
      <c r="E34" s="2" t="s">
        <v>296</v>
      </c>
    </row>
    <row r="35" customFormat="false" ht="69.75" hidden="false" customHeight="true" outlineLevel="0" collapsed="false">
      <c r="A35" s="2" t="s">
        <v>336</v>
      </c>
      <c r="B35" s="2" t="s">
        <v>227</v>
      </c>
      <c r="C35" s="2" t="s">
        <v>228</v>
      </c>
      <c r="D35" s="5" t="s">
        <v>337</v>
      </c>
      <c r="E35" s="2" t="s">
        <v>296</v>
      </c>
    </row>
    <row r="36" customFormat="false" ht="69.75" hidden="false" customHeight="true" outlineLevel="0" collapsed="false">
      <c r="A36" s="2" t="s">
        <v>338</v>
      </c>
      <c r="B36" s="2" t="s">
        <v>339</v>
      </c>
      <c r="C36" s="2" t="s">
        <v>228</v>
      </c>
      <c r="D36" s="5" t="s">
        <v>340</v>
      </c>
      <c r="E36" s="2" t="s">
        <v>296</v>
      </c>
    </row>
    <row r="37" customFormat="false" ht="69.75" hidden="false" customHeight="true" outlineLevel="0" collapsed="false">
      <c r="A37" s="2" t="s">
        <v>341</v>
      </c>
      <c r="B37" s="2" t="s">
        <v>342</v>
      </c>
      <c r="C37" s="2" t="s">
        <v>228</v>
      </c>
      <c r="D37" s="5" t="s">
        <v>343</v>
      </c>
      <c r="E37" s="2" t="s">
        <v>296</v>
      </c>
    </row>
    <row r="38" customFormat="false" ht="69.75" hidden="false" customHeight="true" outlineLevel="0" collapsed="false">
      <c r="A38" s="2" t="s">
        <v>344</v>
      </c>
      <c r="B38" s="2" t="s">
        <v>345</v>
      </c>
      <c r="C38" s="2" t="s">
        <v>228</v>
      </c>
      <c r="D38" s="5" t="s">
        <v>346</v>
      </c>
      <c r="E38" s="2" t="s">
        <v>296</v>
      </c>
    </row>
    <row r="39" customFormat="false" ht="69.75" hidden="false" customHeight="true" outlineLevel="0" collapsed="false">
      <c r="A39" s="2" t="s">
        <v>347</v>
      </c>
      <c r="B39" s="2" t="s">
        <v>348</v>
      </c>
      <c r="C39" s="2" t="s">
        <v>228</v>
      </c>
      <c r="D39" s="5" t="s">
        <v>349</v>
      </c>
      <c r="E39" s="2" t="s">
        <v>296</v>
      </c>
    </row>
    <row r="40" customFormat="false" ht="69.75" hidden="false" customHeight="true" outlineLevel="0" collapsed="false">
      <c r="A40" s="2" t="s">
        <v>350</v>
      </c>
      <c r="B40" s="2" t="s">
        <v>351</v>
      </c>
      <c r="C40" s="2" t="s">
        <v>228</v>
      </c>
      <c r="D40" s="5" t="s">
        <v>352</v>
      </c>
      <c r="E40" s="2" t="s">
        <v>296</v>
      </c>
    </row>
    <row r="41" customFormat="false" ht="69.75" hidden="false" customHeight="true" outlineLevel="0" collapsed="false">
      <c r="A41" s="2" t="s">
        <v>353</v>
      </c>
      <c r="B41" s="2" t="s">
        <v>354</v>
      </c>
      <c r="C41" s="2" t="s">
        <v>228</v>
      </c>
      <c r="D41" s="5" t="s">
        <v>355</v>
      </c>
      <c r="E41" s="2" t="s">
        <v>296</v>
      </c>
    </row>
    <row r="42" customFormat="false" ht="69.75" hidden="false" customHeight="true" outlineLevel="0" collapsed="false">
      <c r="A42" s="2" t="s">
        <v>356</v>
      </c>
      <c r="B42" s="2" t="s">
        <v>357</v>
      </c>
      <c r="C42" s="2" t="s">
        <v>228</v>
      </c>
      <c r="D42" s="5" t="s">
        <v>358</v>
      </c>
      <c r="E42" s="2" t="s">
        <v>296</v>
      </c>
    </row>
    <row r="43" customFormat="false" ht="69.75" hidden="false" customHeight="true" outlineLevel="0" collapsed="false">
      <c r="A43" s="2" t="s">
        <v>359</v>
      </c>
      <c r="B43" s="2" t="s">
        <v>360</v>
      </c>
      <c r="C43" s="2" t="s">
        <v>228</v>
      </c>
      <c r="D43" s="5" t="s">
        <v>361</v>
      </c>
      <c r="E43" s="2" t="s">
        <v>296</v>
      </c>
    </row>
    <row r="44" customFormat="false" ht="69.75" hidden="false" customHeight="true" outlineLevel="0" collapsed="false">
      <c r="A44" s="2" t="s">
        <v>362</v>
      </c>
      <c r="B44" s="2" t="s">
        <v>363</v>
      </c>
      <c r="C44" s="2" t="s">
        <v>228</v>
      </c>
      <c r="D44" s="5" t="s">
        <v>364</v>
      </c>
      <c r="E44" s="2" t="s">
        <v>296</v>
      </c>
    </row>
    <row r="45" customFormat="false" ht="69.75" hidden="false" customHeight="true" outlineLevel="0" collapsed="false">
      <c r="A45" s="2" t="s">
        <v>365</v>
      </c>
      <c r="B45" s="2" t="s">
        <v>366</v>
      </c>
      <c r="C45" s="2" t="s">
        <v>228</v>
      </c>
      <c r="D45" s="5" t="s">
        <v>367</v>
      </c>
      <c r="E45" s="2" t="s">
        <v>296</v>
      </c>
    </row>
    <row r="46" customFormat="false" ht="69.75" hidden="false" customHeight="true" outlineLevel="0" collapsed="false">
      <c r="A46" s="2" t="s">
        <v>368</v>
      </c>
      <c r="B46" s="2" t="s">
        <v>369</v>
      </c>
      <c r="C46" s="2" t="s">
        <v>228</v>
      </c>
      <c r="D46" s="5" t="s">
        <v>370</v>
      </c>
      <c r="E46" s="2" t="s">
        <v>296</v>
      </c>
    </row>
    <row r="47" customFormat="false" ht="69.75" hidden="false" customHeight="true" outlineLevel="0" collapsed="false">
      <c r="A47" s="2" t="s">
        <v>371</v>
      </c>
      <c r="B47" s="2" t="s">
        <v>372</v>
      </c>
      <c r="C47" s="2" t="s">
        <v>228</v>
      </c>
      <c r="D47" s="5" t="s">
        <v>373</v>
      </c>
      <c r="E47" s="2" t="s">
        <v>296</v>
      </c>
    </row>
    <row r="48" customFormat="false" ht="69.75" hidden="false" customHeight="true" outlineLevel="0" collapsed="false">
      <c r="A48" s="2" t="s">
        <v>374</v>
      </c>
      <c r="B48" s="2" t="s">
        <v>375</v>
      </c>
      <c r="C48" s="2" t="s">
        <v>228</v>
      </c>
      <c r="D48" s="5" t="s">
        <v>376</v>
      </c>
      <c r="E48" s="2" t="s">
        <v>296</v>
      </c>
    </row>
    <row r="49" customFormat="false" ht="69.75" hidden="false" customHeight="true" outlineLevel="0" collapsed="false">
      <c r="A49" s="2" t="s">
        <v>377</v>
      </c>
      <c r="B49" s="2" t="s">
        <v>378</v>
      </c>
      <c r="C49" s="2" t="s">
        <v>228</v>
      </c>
      <c r="D49" s="5" t="s">
        <v>379</v>
      </c>
      <c r="E49" s="2" t="s">
        <v>296</v>
      </c>
    </row>
    <row r="50" customFormat="false" ht="69.75" hidden="false" customHeight="true" outlineLevel="0" collapsed="false">
      <c r="A50" s="2" t="s">
        <v>380</v>
      </c>
      <c r="B50" s="2" t="s">
        <v>381</v>
      </c>
      <c r="C50" s="2" t="s">
        <v>228</v>
      </c>
      <c r="D50" s="5" t="s">
        <v>382</v>
      </c>
      <c r="E50" s="2" t="s">
        <v>296</v>
      </c>
    </row>
    <row r="51" customFormat="false" ht="69.75" hidden="false" customHeight="true" outlineLevel="0" collapsed="false">
      <c r="A51" s="2" t="s">
        <v>383</v>
      </c>
      <c r="B51" s="2" t="s">
        <v>384</v>
      </c>
      <c r="C51" s="2" t="s">
        <v>228</v>
      </c>
      <c r="D51" s="5" t="s">
        <v>385</v>
      </c>
      <c r="E51" s="2" t="s">
        <v>296</v>
      </c>
    </row>
    <row r="52" customFormat="false" ht="69.75" hidden="false" customHeight="true" outlineLevel="0" collapsed="false">
      <c r="A52" s="2" t="s">
        <v>386</v>
      </c>
      <c r="B52" s="2" t="s">
        <v>387</v>
      </c>
      <c r="C52" s="2" t="s">
        <v>228</v>
      </c>
      <c r="D52" s="5" t="s">
        <v>388</v>
      </c>
      <c r="E52" s="2" t="s">
        <v>296</v>
      </c>
    </row>
    <row r="53" customFormat="false" ht="69.75" hidden="false" customHeight="true" outlineLevel="0" collapsed="false">
      <c r="A53" s="2" t="s">
        <v>389</v>
      </c>
      <c r="B53" s="2" t="s">
        <v>390</v>
      </c>
      <c r="C53" s="2" t="s">
        <v>228</v>
      </c>
      <c r="D53" s="5" t="s">
        <v>391</v>
      </c>
      <c r="E53" s="2" t="s">
        <v>296</v>
      </c>
    </row>
    <row r="54" customFormat="false" ht="69.75" hidden="false" customHeight="true" outlineLevel="0" collapsed="false">
      <c r="A54" s="2" t="s">
        <v>392</v>
      </c>
      <c r="B54" s="2" t="s">
        <v>393</v>
      </c>
      <c r="C54" s="2" t="s">
        <v>228</v>
      </c>
      <c r="D54" s="5" t="s">
        <v>394</v>
      </c>
      <c r="E54" s="2" t="s">
        <v>296</v>
      </c>
    </row>
    <row r="55" customFormat="false" ht="69.75" hidden="false" customHeight="true" outlineLevel="0" collapsed="false">
      <c r="A55" s="2" t="s">
        <v>395</v>
      </c>
      <c r="B55" s="2" t="s">
        <v>396</v>
      </c>
      <c r="C55" s="2" t="s">
        <v>228</v>
      </c>
      <c r="D55" s="5" t="s">
        <v>397</v>
      </c>
      <c r="E55" s="2" t="s">
        <v>296</v>
      </c>
    </row>
    <row r="56" customFormat="false" ht="69.75" hidden="false" customHeight="true" outlineLevel="0" collapsed="false">
      <c r="A56" s="2" t="s">
        <v>398</v>
      </c>
      <c r="B56" s="2" t="s">
        <v>399</v>
      </c>
      <c r="C56" s="2" t="s">
        <v>228</v>
      </c>
      <c r="D56" s="5" t="s">
        <v>400</v>
      </c>
      <c r="E56" s="2" t="s">
        <v>296</v>
      </c>
    </row>
    <row r="57" customFormat="false" ht="69.75" hidden="false" customHeight="true" outlineLevel="0" collapsed="false">
      <c r="A57" s="2" t="s">
        <v>401</v>
      </c>
      <c r="B57" s="2" t="s">
        <v>281</v>
      </c>
      <c r="C57" s="2" t="s">
        <v>228</v>
      </c>
      <c r="D57" s="5" t="s">
        <v>402</v>
      </c>
      <c r="E57" s="2" t="s">
        <v>296</v>
      </c>
    </row>
    <row r="58" customFormat="false" ht="69.75" hidden="false" customHeight="true" outlineLevel="0" collapsed="false">
      <c r="A58" s="2" t="s">
        <v>403</v>
      </c>
      <c r="B58" s="2" t="s">
        <v>404</v>
      </c>
      <c r="C58" s="2" t="s">
        <v>228</v>
      </c>
      <c r="D58" s="5" t="s">
        <v>405</v>
      </c>
      <c r="E58" s="2" t="s">
        <v>296</v>
      </c>
    </row>
    <row r="59" customFormat="false" ht="69.75" hidden="false" customHeight="true" outlineLevel="0" collapsed="false">
      <c r="A59" s="2" t="s">
        <v>406</v>
      </c>
      <c r="B59" s="2" t="s">
        <v>407</v>
      </c>
      <c r="C59" s="2" t="s">
        <v>228</v>
      </c>
      <c r="D59" s="5" t="s">
        <v>408</v>
      </c>
      <c r="E59" s="2" t="s">
        <v>296</v>
      </c>
    </row>
    <row r="60" customFormat="false" ht="69.75" hidden="false" customHeight="true" outlineLevel="0" collapsed="false">
      <c r="A60" s="2" t="s">
        <v>409</v>
      </c>
      <c r="B60" s="2" t="s">
        <v>354</v>
      </c>
      <c r="C60" s="2" t="s">
        <v>228</v>
      </c>
      <c r="D60" s="5" t="s">
        <v>410</v>
      </c>
      <c r="E60" s="2" t="s">
        <v>296</v>
      </c>
    </row>
    <row r="61" customFormat="false" ht="69.75" hidden="false" customHeight="true" outlineLevel="0" collapsed="false">
      <c r="A61" s="2" t="s">
        <v>411</v>
      </c>
      <c r="B61" s="2" t="s">
        <v>227</v>
      </c>
      <c r="C61" s="2" t="s">
        <v>228</v>
      </c>
      <c r="D61" s="5" t="s">
        <v>412</v>
      </c>
      <c r="E61" s="2" t="s">
        <v>296</v>
      </c>
    </row>
    <row r="62" customFormat="false" ht="69.75" hidden="false" customHeight="true" outlineLevel="0" collapsed="false">
      <c r="A62" s="2" t="s">
        <v>413</v>
      </c>
      <c r="B62" s="2" t="s">
        <v>414</v>
      </c>
      <c r="C62" s="2" t="s">
        <v>228</v>
      </c>
      <c r="D62" s="5" t="s">
        <v>415</v>
      </c>
      <c r="E62" s="2" t="s">
        <v>296</v>
      </c>
    </row>
    <row r="63" customFormat="false" ht="69.75" hidden="false" customHeight="true" outlineLevel="0" collapsed="false">
      <c r="A63" s="2" t="s">
        <v>416</v>
      </c>
      <c r="B63" s="2" t="s">
        <v>407</v>
      </c>
      <c r="C63" s="2" t="s">
        <v>228</v>
      </c>
      <c r="D63" s="5" t="s">
        <v>417</v>
      </c>
      <c r="E63" s="2" t="s">
        <v>296</v>
      </c>
    </row>
    <row r="64" customFormat="false" ht="69.75" hidden="false" customHeight="true" outlineLevel="0" collapsed="false">
      <c r="A64" s="2" t="s">
        <v>418</v>
      </c>
      <c r="B64" s="2" t="s">
        <v>227</v>
      </c>
      <c r="C64" s="2" t="s">
        <v>228</v>
      </c>
      <c r="D64" s="5" t="s">
        <v>419</v>
      </c>
      <c r="E64" s="2" t="s">
        <v>296</v>
      </c>
    </row>
    <row r="65" customFormat="false" ht="69.75" hidden="false" customHeight="true" outlineLevel="0" collapsed="false">
      <c r="A65" s="2" t="s">
        <v>420</v>
      </c>
      <c r="B65" s="2" t="s">
        <v>240</v>
      </c>
      <c r="C65" s="2" t="s">
        <v>228</v>
      </c>
      <c r="D65" s="5" t="s">
        <v>421</v>
      </c>
      <c r="E65" s="2" t="s">
        <v>296</v>
      </c>
    </row>
    <row r="66" customFormat="false" ht="69.75" hidden="false" customHeight="true" outlineLevel="0" collapsed="false">
      <c r="A66" s="2" t="s">
        <v>422</v>
      </c>
      <c r="B66" s="2" t="s">
        <v>423</v>
      </c>
      <c r="C66" s="2" t="s">
        <v>228</v>
      </c>
      <c r="D66" s="5" t="s">
        <v>424</v>
      </c>
      <c r="E66" s="2" t="s">
        <v>296</v>
      </c>
    </row>
    <row r="67" customFormat="false" ht="69.75" hidden="false" customHeight="true" outlineLevel="0" collapsed="false">
      <c r="A67" s="2" t="s">
        <v>425</v>
      </c>
      <c r="B67" s="2" t="s">
        <v>426</v>
      </c>
      <c r="C67" s="2" t="s">
        <v>228</v>
      </c>
      <c r="D67" s="5" t="s">
        <v>427</v>
      </c>
      <c r="E67" s="2" t="s">
        <v>296</v>
      </c>
    </row>
    <row r="68" customFormat="false" ht="69.75" hidden="false" customHeight="true" outlineLevel="0" collapsed="false">
      <c r="A68" s="2" t="s">
        <v>428</v>
      </c>
      <c r="B68" s="2" t="s">
        <v>429</v>
      </c>
      <c r="C68" s="2" t="s">
        <v>228</v>
      </c>
      <c r="D68" s="5" t="s">
        <v>430</v>
      </c>
      <c r="E68" s="2" t="s">
        <v>296</v>
      </c>
    </row>
    <row r="69" customFormat="false" ht="69.75" hidden="false" customHeight="true" outlineLevel="0" collapsed="false">
      <c r="A69" s="2" t="s">
        <v>431</v>
      </c>
      <c r="B69" s="2" t="s">
        <v>432</v>
      </c>
      <c r="C69" s="2" t="s">
        <v>228</v>
      </c>
      <c r="D69" s="5" t="s">
        <v>433</v>
      </c>
      <c r="E69" s="2" t="s">
        <v>296</v>
      </c>
    </row>
    <row r="70" customFormat="false" ht="69.75" hidden="false" customHeight="true" outlineLevel="0" collapsed="false">
      <c r="A70" s="2" t="s">
        <v>434</v>
      </c>
      <c r="B70" s="2" t="s">
        <v>387</v>
      </c>
      <c r="C70" s="2" t="s">
        <v>228</v>
      </c>
      <c r="D70" s="5" t="s">
        <v>435</v>
      </c>
      <c r="E70" s="2" t="s">
        <v>296</v>
      </c>
    </row>
    <row r="71" customFormat="false" ht="69.75" hidden="false" customHeight="true" outlineLevel="0" collapsed="false">
      <c r="A71" s="2" t="s">
        <v>436</v>
      </c>
      <c r="B71" s="2" t="s">
        <v>437</v>
      </c>
      <c r="C71" s="2" t="s">
        <v>228</v>
      </c>
      <c r="D71" s="5" t="s">
        <v>438</v>
      </c>
      <c r="E71" s="2" t="s">
        <v>296</v>
      </c>
    </row>
    <row r="72" customFormat="false" ht="69.75" hidden="false" customHeight="true" outlineLevel="0" collapsed="false">
      <c r="A72" s="2" t="s">
        <v>439</v>
      </c>
      <c r="B72" s="2" t="s">
        <v>440</v>
      </c>
      <c r="C72" s="2" t="s">
        <v>228</v>
      </c>
      <c r="D72" s="5" t="s">
        <v>441</v>
      </c>
      <c r="E72" s="2" t="s">
        <v>296</v>
      </c>
    </row>
    <row r="73" customFormat="false" ht="69.75" hidden="false" customHeight="true" outlineLevel="0" collapsed="false">
      <c r="A73" s="2" t="s">
        <v>442</v>
      </c>
      <c r="B73" s="2" t="s">
        <v>443</v>
      </c>
      <c r="C73" s="2" t="s">
        <v>228</v>
      </c>
      <c r="D73" s="5" t="s">
        <v>444</v>
      </c>
      <c r="E73" s="2" t="s">
        <v>296</v>
      </c>
    </row>
    <row r="74" customFormat="false" ht="69.75" hidden="false" customHeight="true" outlineLevel="0" collapsed="false">
      <c r="A74" s="2" t="s">
        <v>445</v>
      </c>
      <c r="B74" s="2" t="s">
        <v>446</v>
      </c>
      <c r="C74" s="2" t="s">
        <v>228</v>
      </c>
      <c r="D74" s="5" t="s">
        <v>447</v>
      </c>
      <c r="E74" s="2" t="s">
        <v>296</v>
      </c>
    </row>
    <row r="75" customFormat="false" ht="69.75" hidden="false" customHeight="true" outlineLevel="0" collapsed="false">
      <c r="A75" s="2" t="s">
        <v>448</v>
      </c>
      <c r="B75" s="2" t="s">
        <v>449</v>
      </c>
      <c r="C75" s="2" t="s">
        <v>228</v>
      </c>
      <c r="D75" s="5" t="s">
        <v>450</v>
      </c>
      <c r="E75" s="2" t="s">
        <v>296</v>
      </c>
    </row>
    <row r="76" customFormat="false" ht="69.75" hidden="false" customHeight="true" outlineLevel="0" collapsed="false">
      <c r="A76" s="2" t="s">
        <v>451</v>
      </c>
      <c r="B76" s="2" t="s">
        <v>452</v>
      </c>
      <c r="C76" s="2" t="s">
        <v>228</v>
      </c>
      <c r="D76" s="5" t="s">
        <v>453</v>
      </c>
      <c r="E76" s="2" t="s">
        <v>296</v>
      </c>
    </row>
    <row r="77" customFormat="false" ht="69.75" hidden="false" customHeight="true" outlineLevel="0" collapsed="false">
      <c r="A77" s="2" t="s">
        <v>454</v>
      </c>
      <c r="B77" s="2" t="s">
        <v>455</v>
      </c>
      <c r="C77" s="2" t="s">
        <v>228</v>
      </c>
      <c r="D77" s="5" t="s">
        <v>456</v>
      </c>
      <c r="E77" s="2" t="s">
        <v>296</v>
      </c>
    </row>
    <row r="78" customFormat="false" ht="69.75" hidden="false" customHeight="true" outlineLevel="0" collapsed="false">
      <c r="A78" s="2" t="s">
        <v>457</v>
      </c>
      <c r="B78" s="2" t="s">
        <v>458</v>
      </c>
      <c r="C78" s="2" t="s">
        <v>228</v>
      </c>
      <c r="D78" s="5" t="s">
        <v>459</v>
      </c>
      <c r="E78" s="2" t="s">
        <v>296</v>
      </c>
    </row>
    <row r="79" customFormat="false" ht="69.75" hidden="false" customHeight="true" outlineLevel="0" collapsed="false">
      <c r="A79" s="2" t="s">
        <v>460</v>
      </c>
      <c r="B79" s="2" t="s">
        <v>461</v>
      </c>
      <c r="C79" s="2" t="s">
        <v>228</v>
      </c>
      <c r="D79" s="5" t="s">
        <v>462</v>
      </c>
      <c r="E79" s="2" t="s">
        <v>296</v>
      </c>
    </row>
    <row r="80" customFormat="false" ht="69.75" hidden="false" customHeight="true" outlineLevel="0" collapsed="false">
      <c r="A80" s="2" t="s">
        <v>463</v>
      </c>
      <c r="B80" s="2" t="s">
        <v>464</v>
      </c>
      <c r="C80" s="2" t="s">
        <v>228</v>
      </c>
      <c r="D80" s="5" t="s">
        <v>465</v>
      </c>
      <c r="E80" s="2" t="s">
        <v>296</v>
      </c>
    </row>
    <row r="81" customFormat="false" ht="69.75" hidden="false" customHeight="true" outlineLevel="0" collapsed="false">
      <c r="A81" s="2" t="s">
        <v>466</v>
      </c>
      <c r="B81" s="2" t="s">
        <v>467</v>
      </c>
      <c r="C81" s="2" t="s">
        <v>228</v>
      </c>
      <c r="D81" s="5" t="s">
        <v>468</v>
      </c>
      <c r="E81" s="2" t="s">
        <v>296</v>
      </c>
    </row>
  </sheetData>
  <autoFilter ref="A1:E81"/>
  <hyperlinks>
    <hyperlink ref="D2" r:id="rId1" display="https://persecution.org/2026/09/22/christian-educational-institutions-in-india-face-mounting-pressure/"/>
    <hyperlink ref="D3" r:id="rId2" display="https://www.christiandaily.com/news/more-christians-killed-in-previously-attacked-area-in-nigeria"/>
    <hyperlink ref="D4" r:id="rId3" display="https://thesun.ng/updated-8-killed-in-plateau-as-gunmen-ambush-vigilantes-miners-die-in-pit-collapse/"/>
    <hyperlink ref="D5" r:id="rId4" display="https://truthnigeria.com/2026/09/the-week-fulani-militia-defy-curfew-to-attack-christian-communities-in-plateau-state/"/>
    <hyperlink ref="D6" r:id="rId5" display="https://www.tvcnews.tv/operation-rainbow-deputy-commander-killed-in-plateau-ambush/"/>
    <hyperlink ref="D7" r:id="rId6" display="https://www.thisdaylive.com/2026/09/24/curfew-fails-to-stop-fresh-attacks-in-plateau-as-police-officer-civilians-killed/"/>
    <hyperlink ref="D8" r:id="rId7" display="https://truthnigeria.com/2026/09/breaking-fulani-militia-attacks-continue-south-of-jos-killing-10-monday-tuesday/"/>
    <hyperlink ref="D9" r:id="rId8" display="https://www.vanguardngr.com/2026/09/protest-as-gunmen-kill-three-vigilantes-in-plateau-community/"/>
    <hyperlink ref="D10" r:id="rId9" display="https://thesun.ng/plateau-govt-condemns-gassa-attack-assures-motorists-safe-passage-along-the-jos-barkin-ladi-corridor/"/>
    <hyperlink ref="D11" r:id="rId10" display="https://www.premiumtimesng.com/news/headlines/912591-five-killed-at-plateau-mining-site-as-soldiers-rescue-district-head.html"/>
    <hyperlink ref="D12" r:id="rId11" display="https://www.amarujala.com/video/madhya-pradesh/betul/school-in-betul-turned-into-temporary-church-hindu-group-creates-a-ruckus-over-prayer-meeting-2-pastors-detained-betul-news-c-1-1-noi1569-4770602-2026-09-27"/>
    <hyperlink ref="D13" r:id="rId12" display="https://www.barnabasaid.org/us/news/seven-christians-arrested-in-three-separate-incidents-in-madhya-pradesh/"/>
    <hyperlink ref="D14" r:id="rId13" display="https://www.arcamax.com/currentnews/newsheadlines/s-4305351"/>
    <hyperlink ref="D15" r:id="rId14" display="https://www.aajtak.in/uttar-pradesh/story/deoria-hindus-being-converted-to-another-religion-in-tent-3-arrested-lcly-strc-2655969-2026-09-29"/>
    <hyperlink ref="D16" r:id="rId15" display="https://www.reuters.com/world/one-dead-four-injured-polish-abbey-knife-attack-local-media-report-2026-09-24/"/>
    <hyperlink ref="D17" r:id="rId16" display="https://www.bbc.co.uk/news/articles/c607lrvm41l3o"/>
    <hyperlink ref="D18" r:id="rId17" display="https://www.algemeiner.com/2026/09/22/wave-yom-kippur-incidents-canada-highlights-rising-hostility-toward-jewish-community/"/>
    <hyperlink ref="D19" r:id="rId18" display="https://honestreporting.ca/petitions/is-cbc-news-punishing-a-jewish-journalist-for-daring-to-document-local-anti-israel-hate-mob/"/>
    <hyperlink ref="D20" r:id="rId19" display="https://www.vanguardngr.com/2026/09/plateau-killings-attacks-continue-despite-curfew/"/>
    <hyperlink ref="D21" r:id="rId20" display="https://saharareporters.com/2026/09/26/berom-association-confirms-seven-killed-farmlands-destroyed-fresh-plateau-attacks-slams"/>
    <hyperlink ref="D22" r:id="rId21" display="https://securitydigestng.com/2026/09/27/beyond-farmer-herder-clashes-how-armed-groups-criminality-and-misinformation-are-tearing-mangu-apart/"/>
    <hyperlink ref="D23" r:id="rId22" display="https://www.amarujala.com/madhya-pradesh/sidhi/sidhi-prayer-meeting-conversion-allegation-three-arrested-bahri-2026-09-20"/>
    <hyperlink ref="D24" r:id="rId23" display="https://www.estrepublicain.fr/faits-divers-justice/2026/09/26/eglises-cambriolees-a-dampierre-sur-le-doubs-porte-fracturee-au-pied-de-biche-et-ciboire-derobe"/>
    <hyperlink ref="D25" r:id="rId24" display="https://fr.timesofisrael.com/un-enfant-chretien-armenien-agresse-a-jerusalem-pendant-yom-kippour/"/>
    <hyperlink ref="D26" r:id="rId25" display="https://www.haaretz.com/middle-east-news/palestinians/2026-09-27/ty-article/.premium/police-arrest-suspect-in-pepper-spray-attack-on-christian-child-on-yom-kippur/000001a0-e423-d259-a3b4-ecbb19a90000"/>
    <hyperlink ref="D27" r:id="rId26" display="https://www.cbsnews.com/chicago/news/antisemitic-vandalism-highland-park/?intcid=CNR-01-0623"/>
    <hyperlink ref="D28" r:id="rId27" display="https://abc7chicago.com/post/highland-park-antisemitism-news-swastika-symbol-found-painted-slide-devonshire-city-officials-say/19859565/"/>
    <hyperlink ref="D29" r:id="rId28" display="https://www.yahoo.com/news/us/articles/three-minors-arrested-under-suspicion-104402602.html"/>
    <hyperlink ref="D30" r:id="rId29" display="https://persecution.org/2026/09/22/divided-and-dispossessed-how-sudans-government-targets-the-church/"/>
    <hyperlink ref="D31" r:id="rId30" display="https://persecution.org/2026/09/28/conditions-worsen-for-stateless-rohingya-christians/"/>
    <hyperlink ref="D32" r:id="rId31" display="https://christianophobie.fr/carte/dans-le-monde/europe/vandalisme-a-leglise-sainte-anne-dauderghem/"/>
    <hyperlink ref="D33" r:id="rId32" display="https://www.monitor.co.ug/uganda/news/national/respect-church-sanctity-bishop-aisu-tells-leaders-after-abim-church-fistfight-5612878"/>
    <hyperlink ref="D34" r:id="rId33" display="https://ianslive.in/another-ahmadi-man-attacked-in-pakistan-amid-rising-violence-against-religious-community--20260923180931"/>
    <hyperlink ref="D35" r:id="rId34" display="https://persecution.org/2026/09/28/churches-restrict-entry-of-non-christians-in-persecution-hit-region/"/>
    <hyperlink ref="D36" r:id="rId35" display="https://telanganatoday.com/conversion-row-dhamtari-churches-restrict-entry-to-non-christians"/>
    <hyperlink ref="D37" r:id="rId36" display="https://www.cbc.ca/lite/story/9.7356880"/>
    <hyperlink ref="D38" r:id="rId37" display="https://timesofsandiego.com/crime/2026/09/22/teen-imperial-beach-suspect-antisemitic-graffiti/"/>
    <hyperlink ref="D39" r:id="rId38" display="https://www.sandiegouniontribune.com/2026/09/24/hate-crime-charges-not-filed-against-teen-in-imperial-beach-graffiti-case/"/>
    <hyperlink ref="D40" r:id="rId39" display="https://www.independent.co.uk/news/uk/home-news/jewish-community-security-trust-greater-manchester-greater-manchester-police-government-b3054466.html"/>
    <hyperlink ref="D41" r:id="rId40" display="https://chinaaid.org/news/two-early-rain-church-members-released-chinese-police-crackdown-continues/"/>
    <hyperlink ref="D42" r:id="rId41" display="https://freechina.live/china-news-updates/political-prisoners-human-rights/chen-yunfei-current-political-prisoner-profile/"/>
    <hyperlink ref="D43" r:id="rId42" display="https://chinaaid.org/news/chinese-officials-raid-house-church-ban-christian-hymns-in-central-china/"/>
    <hyperlink ref="D44" r:id="rId43" display="https://chinaaid.org/news/chinese-authorities-reportedly-detain-pastors-workers-from-beijing-church/"/>
    <hyperlink ref="D45" r:id="rId44" display="https://www.abc.net.au/news/2026-09-22/sri-lanka-convicts-15-men-over-deadly-easter-bombing/107183542"/>
    <hyperlink ref="D46" r:id="rId45" display="https://www.dailymirror.lk/print/breaking-news/15-convicted-over-Easter-attacks-get-sentences-ranging-from-200-to-260-years/108-350922"/>
    <hyperlink ref="D47" r:id="rId46" display="https://www.inclusion.gob.es/en/w/la-seguridad-social-reconocera-como-cotizados-los-periodos-de-actividad-ejercidos-por-los-ministros-de-culto-evangelicos-y-adventistas-antes-de-su-inclusion-en-el-regimen-general"/>
    <hyperlink ref="D48" r:id="rId47" display="https://lenouvelliste.com/article/272355/kenscoff-la-pnh-reprend-le-controle-de-quatre-localites-occupees-par-des-gangs"/>
    <hyperlink ref="D49" r:id="rId48" display="https://www.proceso.com.mx/nacional/estados/2026/9/17/asesinan-al-sacerdote-roman-de-la-cruz-hernandez-en-huejutla-hidalgo-380090.html"/>
    <hyperlink ref="D50" r:id="rId49" display="https://www.vaticannews.va/es/iglesia/news/2026-09/mexico-asesinado-un-sacerdote.html"/>
    <hyperlink ref="D51" r:id="rId50" display="https://www.rtl.fr/actu/justice-faits-divers/un-acte-scandaleux-une-femme-en-garde-a-vue-apres-la-profanation-d-une-centaine-de-tombes-dans-un-cimetiere-de-maizieres-les-metz-7900672862"/>
    <hyperlink ref="D52" r:id="rId51" display="https://www.opendoors.de/nachrichten/aktuelle-meldungen/syrien-bombenexplosion-vor-kirche-in-hama"/>
    <hyperlink ref="D53" r:id="rId52" display="https://www.br.de/nachrichten/bayern/waehrend-der-messe-bengalisches-feuer-in-kirche-geworfen,VVITWKS"/>
    <hyperlink ref="D54" r:id="rId53" display="https://claas.org.uk/2026/09/16/christian-family-seeks-return-of-15-year-old-son-after-alleged-forced-conversion-to-islam/"/>
    <hyperlink ref="D55" r:id="rId54" display="https://www.tribuneindia.com/news/world/hrfp-condemns-alleged-forced-conversion-abduction-of-minor-christian-boy-in-pakistan/"/>
    <hyperlink ref="D56" r:id="rId55" display="https://www.christiandaily.com/news/baptist-pastor-other-christians-killed-in-attacks-in-plateau-state-nigeria"/>
    <hyperlink ref="D57" r:id="rId56" display="https://www.reuters.com/world/americas/nicaraguas-crackdown-opponents-amounts-crimes-against-humanity-un-experts-say-2026-09-22/"/>
    <hyperlink ref="D58" r:id="rId57" display="https://freedomofconscience.eu/pakistan-a-two-week-escalation-against-the-ahmadiyya-muslim-community/"/>
    <hyperlink ref="D59" r:id="rId58" display="https://www.uscirf.gov/religious-prisoners-conscience/forb-victims-database/leah-sharibu"/>
    <hyperlink ref="D60" r:id="rId59" display="https://chinaaid.org/news/chinaaid-raises-health-alarm-for-imprisoned-pastor-wang-yi-calls-for-family-access/"/>
    <hyperlink ref="D61" r:id="rId60" display="https://persecution.org/2025/11/20/8-christians-endure-decades-of-imprisonment-in-eritrea/"/>
    <hyperlink ref="D62" r:id="rId61" display="https://www.churchinchains.ie/news-by-country/sub-saharan-africa/eritrea/eritrea-more-christians-released-from-prison/"/>
    <hyperlink ref="D63" r:id="rId62" display="https://www.uscirf.gov/religious-prisoners-conscience/forb-victims-database/mussie-ezaz"/>
    <hyperlink ref="D64" r:id="rId63" display="https://persecution.org/2026/09/25/nigerian-pastor-believer-killed-on-their-way-to-church/"/>
    <hyperlink ref="D65" r:id="rId64" display="https://truthnigeria.com/2026/09/41-killed-100-abducted-across-nigeria-as-plateau-endures-weekend-of-deadly-attacks/"/>
    <hyperlink ref="D66" r:id="rId65" display="https://www.liberoquotidiano.it/news/esteri/49242914/il_massacro_jihadista_che_il_mondo_rischia_di_non_vedere.amp"/>
    <hyperlink ref="D67" r:id="rId66" display="https://www.newsmax.com/world/globaltalk/mozambique-islamic-state-militants/2025/10/08/id/1229499/"/>
    <hyperlink ref="D68" r:id="rId67" display="https://ocpsociety.org/orthodox-bloodshed-in-arsi-five-more-martyred-three-abducted-in-oromia-region-ethiopia/"/>
    <hyperlink ref="D69" r:id="rId68" display="https://africa.dailynewsegypt.com/five-killed-in-renewed-violence-targeting-orthodox-christians-in-ethiopias-arsi-zone/"/>
    <hyperlink ref="D70" r:id="rId69" display="https://www.opendoorsuk.org/news/latest-news/india-rajasthan-attacks/"/>
    <hyperlink ref="D71" r:id="rId70" display="https://www.thehillsjournal.com/editorial-martyrdom-of-gods-men-a-wake-up-call-for-peace-and-justice-in-manipur/"/>
    <hyperlink ref="D72" r:id="rId71" display="https://www.pakistanchristianpost.com/head-line-news-details/8598"/>
    <hyperlink ref="D73" r:id="rId72" display="https://www.rctiplus.com/news/detail/inews/5477105/kronologi-ibadah-gereja-di-tangerang-dibubarkan-warga-hingga-polisi-turun-tangan"/>
    <hyperlink ref="D74" r:id="rId73" display="https://www.opendoorsuk.org/news/latest-news/bangladesh-evangelists-beaten/"/>
    <hyperlink ref="D75" r:id="rId74" display="https://www.opendoors.org.hk/en-US/news/latest/yemen-ministry-leader-arrested/"/>
    <hyperlink ref="D76" r:id="rId75" display="https://www.persecution.com/stories/christians-in-rural-villages-face-increasing-pressure/"/>
    <hyperlink ref="D77" r:id="rId76" display="https://www.forum18.org/archive.php?article_id=3071"/>
    <hyperlink ref="D78" r:id="rId77" display="https://www.forum18.org/archive.php?article_id=3069"/>
    <hyperlink ref="D79" r:id="rId78" display="https://persecution.org/category/news/"/>
    <hyperlink ref="D80" r:id="rId79" display="https://www.intoleranceagainstchristians.eu/"/>
    <hyperlink ref="D81" r:id="rId80" display="https://www.csw.org.uk/news.htm"/>
  </hyperlinks>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21–27 September 2026 | Page &amp;P of &amp;N</oddFooter>
  </headerFooter>
  <drawing r:id="rId8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6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3" min="3" style="0" width="23"/>
    <col collapsed="false" customWidth="true" hidden="false" outlineLevel="0" max="4" min="4" style="0" width="21"/>
    <col collapsed="false" customWidth="true" hidden="false" outlineLevel="0" max="5" min="5" style="0" width="29"/>
    <col collapsed="false" customWidth="true" hidden="false" outlineLevel="0" max="6" min="6" style="0" width="38"/>
    <col collapsed="false" customWidth="true" hidden="false" outlineLevel="0" max="7" min="7" style="0" width="34"/>
    <col collapsed="false" customWidth="true" hidden="false" outlineLevel="0" max="8" min="8" style="0" width="84"/>
    <col collapsed="false" customWidth="true" hidden="false" outlineLevel="0" max="9" min="9" style="0" width="18"/>
  </cols>
  <sheetData>
    <row r="1" customFormat="false" ht="60" hidden="false" customHeight="true" outlineLevel="0" collapsed="false">
      <c r="A1" s="1" t="s">
        <v>469</v>
      </c>
      <c r="B1" s="1" t="s">
        <v>470</v>
      </c>
      <c r="C1" s="1" t="s">
        <v>471</v>
      </c>
      <c r="D1" s="1" t="s">
        <v>472</v>
      </c>
      <c r="E1" s="1" t="s">
        <v>473</v>
      </c>
      <c r="F1" s="1" t="s">
        <v>474</v>
      </c>
      <c r="G1" s="1" t="s">
        <v>475</v>
      </c>
      <c r="H1" s="1" t="s">
        <v>476</v>
      </c>
      <c r="I1" s="1" t="s">
        <v>477</v>
      </c>
    </row>
    <row r="2" customFormat="false" ht="225" hidden="false" customHeight="true" outlineLevel="0" collapsed="false">
      <c r="A2" s="2" t="s">
        <v>478</v>
      </c>
      <c r="B2" s="2" t="s">
        <v>9</v>
      </c>
      <c r="C2" s="2" t="s">
        <v>38</v>
      </c>
      <c r="D2" s="2" t="s">
        <v>479</v>
      </c>
      <c r="E2" s="2" t="s">
        <v>480</v>
      </c>
      <c r="F2" s="2" t="s">
        <v>481</v>
      </c>
      <c r="G2" s="2" t="s">
        <v>482</v>
      </c>
      <c r="H2" s="2" t="s">
        <v>483</v>
      </c>
      <c r="I2" s="2" t="s">
        <v>484</v>
      </c>
    </row>
    <row r="3" customFormat="false" ht="225" hidden="false" customHeight="true" outlineLevel="0" collapsed="false">
      <c r="A3" s="2" t="s">
        <v>485</v>
      </c>
      <c r="B3" s="2" t="s">
        <v>18</v>
      </c>
      <c r="C3" s="2" t="s">
        <v>486</v>
      </c>
      <c r="D3" s="2" t="s">
        <v>479</v>
      </c>
      <c r="E3" s="2" t="s">
        <v>480</v>
      </c>
      <c r="F3" s="2" t="s">
        <v>487</v>
      </c>
      <c r="G3" s="2" t="s">
        <v>482</v>
      </c>
      <c r="H3" s="2" t="s">
        <v>488</v>
      </c>
      <c r="I3" s="2" t="s">
        <v>484</v>
      </c>
    </row>
    <row r="4" customFormat="false" ht="225" hidden="false" customHeight="true" outlineLevel="0" collapsed="false">
      <c r="A4" s="2" t="s">
        <v>489</v>
      </c>
      <c r="B4" s="2" t="s">
        <v>18</v>
      </c>
      <c r="C4" s="2" t="s">
        <v>38</v>
      </c>
      <c r="D4" s="2" t="s">
        <v>479</v>
      </c>
      <c r="E4" s="2" t="s">
        <v>480</v>
      </c>
      <c r="F4" s="2" t="s">
        <v>481</v>
      </c>
      <c r="G4" s="2" t="s">
        <v>482</v>
      </c>
      <c r="H4" s="2" t="s">
        <v>490</v>
      </c>
      <c r="I4" s="2" t="s">
        <v>484</v>
      </c>
    </row>
    <row r="5" customFormat="false" ht="225" hidden="false" customHeight="true" outlineLevel="0" collapsed="false">
      <c r="A5" s="2" t="s">
        <v>491</v>
      </c>
      <c r="B5" s="2" t="s">
        <v>18</v>
      </c>
      <c r="C5" s="2" t="s">
        <v>50</v>
      </c>
      <c r="D5" s="2" t="s">
        <v>479</v>
      </c>
      <c r="E5" s="2" t="s">
        <v>480</v>
      </c>
      <c r="F5" s="2" t="s">
        <v>481</v>
      </c>
      <c r="G5" s="2" t="s">
        <v>482</v>
      </c>
      <c r="H5" s="2" t="s">
        <v>492</v>
      </c>
      <c r="I5" s="2" t="s">
        <v>484</v>
      </c>
    </row>
    <row r="6" customFormat="false" ht="225" hidden="false" customHeight="true" outlineLevel="0" collapsed="false">
      <c r="A6" s="2" t="s">
        <v>493</v>
      </c>
      <c r="B6" s="2" t="s">
        <v>38</v>
      </c>
      <c r="C6" s="2" t="s">
        <v>50</v>
      </c>
      <c r="D6" s="2" t="s">
        <v>479</v>
      </c>
      <c r="E6" s="2" t="s">
        <v>480</v>
      </c>
      <c r="F6" s="2" t="s">
        <v>487</v>
      </c>
      <c r="G6" s="2" t="s">
        <v>482</v>
      </c>
      <c r="H6" s="2" t="s">
        <v>494</v>
      </c>
      <c r="I6" s="2" t="s">
        <v>484</v>
      </c>
    </row>
    <row r="7" customFormat="false" ht="225" hidden="false" customHeight="true" outlineLevel="0" collapsed="false">
      <c r="A7" s="2" t="s">
        <v>495</v>
      </c>
      <c r="B7" s="2" t="s">
        <v>38</v>
      </c>
      <c r="C7" s="2" t="s">
        <v>486</v>
      </c>
      <c r="D7" s="2" t="s">
        <v>479</v>
      </c>
      <c r="E7" s="2" t="s">
        <v>480</v>
      </c>
      <c r="F7" s="2" t="s">
        <v>496</v>
      </c>
      <c r="G7" s="2" t="s">
        <v>482</v>
      </c>
      <c r="H7" s="2" t="s">
        <v>497</v>
      </c>
      <c r="I7" s="2" t="s">
        <v>484</v>
      </c>
    </row>
    <row r="8" customFormat="false" ht="225" hidden="false" customHeight="true" outlineLevel="0" collapsed="false">
      <c r="A8" s="2" t="s">
        <v>498</v>
      </c>
      <c r="B8" s="2" t="s">
        <v>50</v>
      </c>
      <c r="C8" s="2" t="s">
        <v>57</v>
      </c>
      <c r="D8" s="2" t="s">
        <v>479</v>
      </c>
      <c r="E8" s="2" t="s">
        <v>480</v>
      </c>
      <c r="F8" s="2" t="s">
        <v>487</v>
      </c>
      <c r="G8" s="2" t="s">
        <v>482</v>
      </c>
      <c r="H8" s="2" t="s">
        <v>499</v>
      </c>
      <c r="I8" s="2" t="s">
        <v>484</v>
      </c>
    </row>
    <row r="9" customFormat="false" ht="225" hidden="false" customHeight="true" outlineLevel="0" collapsed="false">
      <c r="A9" s="2" t="s">
        <v>500</v>
      </c>
      <c r="B9" s="2" t="s">
        <v>57</v>
      </c>
      <c r="C9" s="2" t="s">
        <v>57</v>
      </c>
      <c r="D9" s="2" t="s">
        <v>479</v>
      </c>
      <c r="E9" s="2" t="s">
        <v>480</v>
      </c>
      <c r="F9" s="2" t="s">
        <v>487</v>
      </c>
      <c r="G9" s="2" t="s">
        <v>482</v>
      </c>
      <c r="H9" s="2" t="s">
        <v>501</v>
      </c>
      <c r="I9" s="2" t="s">
        <v>502</v>
      </c>
    </row>
    <row r="10" customFormat="false" ht="225" hidden="false" customHeight="true" outlineLevel="0" collapsed="false">
      <c r="A10" s="2" t="s">
        <v>503</v>
      </c>
      <c r="B10" s="2" t="s">
        <v>57</v>
      </c>
      <c r="C10" s="2" t="s">
        <v>504</v>
      </c>
      <c r="D10" s="2" t="s">
        <v>479</v>
      </c>
      <c r="E10" s="2" t="s">
        <v>480</v>
      </c>
      <c r="F10" s="2" t="s">
        <v>481</v>
      </c>
      <c r="G10" s="2" t="s">
        <v>482</v>
      </c>
      <c r="H10" s="2" t="s">
        <v>505</v>
      </c>
      <c r="I10" s="2" t="s">
        <v>484</v>
      </c>
    </row>
    <row r="11" customFormat="false" ht="225" hidden="false" customHeight="true" outlineLevel="0" collapsed="false">
      <c r="A11" s="2" t="s">
        <v>506</v>
      </c>
      <c r="B11" s="2" t="s">
        <v>57</v>
      </c>
      <c r="C11" s="2" t="s">
        <v>504</v>
      </c>
      <c r="D11" s="2" t="s">
        <v>479</v>
      </c>
      <c r="E11" s="2" t="s">
        <v>480</v>
      </c>
      <c r="F11" s="2" t="s">
        <v>481</v>
      </c>
      <c r="G11" s="2" t="s">
        <v>482</v>
      </c>
      <c r="H11" s="2" t="s">
        <v>507</v>
      </c>
      <c r="I11" s="2" t="s">
        <v>484</v>
      </c>
    </row>
    <row r="12" customFormat="false" ht="225" hidden="false" customHeight="true" outlineLevel="0" collapsed="false">
      <c r="A12" s="2" t="s">
        <v>508</v>
      </c>
      <c r="B12" s="2" t="s">
        <v>72</v>
      </c>
      <c r="C12" s="2" t="s">
        <v>509</v>
      </c>
      <c r="D12" s="2" t="s">
        <v>479</v>
      </c>
      <c r="E12" s="2" t="s">
        <v>480</v>
      </c>
      <c r="F12" s="2" t="s">
        <v>487</v>
      </c>
      <c r="G12" s="2" t="s">
        <v>482</v>
      </c>
      <c r="H12" s="2" t="s">
        <v>510</v>
      </c>
      <c r="I12" s="2" t="s">
        <v>502</v>
      </c>
    </row>
    <row r="13" customFormat="false" ht="225" hidden="false" customHeight="true" outlineLevel="0" collapsed="false">
      <c r="A13" s="2" t="s">
        <v>511</v>
      </c>
      <c r="B13" s="2" t="s">
        <v>72</v>
      </c>
      <c r="C13" s="2" t="s">
        <v>509</v>
      </c>
      <c r="D13" s="2" t="s">
        <v>479</v>
      </c>
      <c r="E13" s="2" t="s">
        <v>480</v>
      </c>
      <c r="F13" s="2" t="s">
        <v>481</v>
      </c>
      <c r="G13" s="2" t="s">
        <v>482</v>
      </c>
      <c r="H13" s="2" t="s">
        <v>512</v>
      </c>
      <c r="I13" s="2" t="s">
        <v>484</v>
      </c>
    </row>
    <row r="14" customFormat="false" ht="225" hidden="false" customHeight="true" outlineLevel="0" collapsed="false">
      <c r="A14" s="2" t="s">
        <v>513</v>
      </c>
      <c r="B14" s="2" t="s">
        <v>82</v>
      </c>
      <c r="C14" s="2" t="s">
        <v>82</v>
      </c>
      <c r="D14" s="2" t="s">
        <v>479</v>
      </c>
      <c r="E14" s="2" t="s">
        <v>480</v>
      </c>
      <c r="F14" s="2" t="s">
        <v>487</v>
      </c>
      <c r="G14" s="2" t="s">
        <v>482</v>
      </c>
      <c r="H14" s="2" t="s">
        <v>514</v>
      </c>
      <c r="I14" s="2" t="s">
        <v>484</v>
      </c>
    </row>
    <row r="15" customFormat="false" ht="225" hidden="false" customHeight="true" outlineLevel="0" collapsed="false">
      <c r="A15" s="2" t="s">
        <v>515</v>
      </c>
      <c r="B15" s="2" t="s">
        <v>88</v>
      </c>
      <c r="C15" s="2" t="s">
        <v>88</v>
      </c>
      <c r="D15" s="2" t="s">
        <v>479</v>
      </c>
      <c r="E15" s="2" t="s">
        <v>480</v>
      </c>
      <c r="F15" s="2" t="s">
        <v>487</v>
      </c>
      <c r="G15" s="2" t="s">
        <v>482</v>
      </c>
      <c r="H15" s="2" t="s">
        <v>516</v>
      </c>
      <c r="I15" s="2" t="s">
        <v>502</v>
      </c>
    </row>
    <row r="16" customFormat="false" ht="225" hidden="false" customHeight="true" outlineLevel="0" collapsed="false">
      <c r="A16" s="2" t="s">
        <v>517</v>
      </c>
      <c r="B16" s="2" t="s">
        <v>88</v>
      </c>
      <c r="C16" s="2" t="s">
        <v>504</v>
      </c>
      <c r="D16" s="2" t="s">
        <v>479</v>
      </c>
      <c r="E16" s="2" t="s">
        <v>480</v>
      </c>
      <c r="F16" s="2" t="s">
        <v>481</v>
      </c>
      <c r="G16" s="2" t="s">
        <v>482</v>
      </c>
      <c r="H16" s="2" t="s">
        <v>518</v>
      </c>
      <c r="I16" s="2" t="s">
        <v>484</v>
      </c>
    </row>
    <row r="17" customFormat="false" ht="225" hidden="false" customHeight="true" outlineLevel="0" collapsed="false">
      <c r="A17" s="2" t="s">
        <v>519</v>
      </c>
      <c r="B17" s="2" t="s">
        <v>99</v>
      </c>
      <c r="C17" s="2" t="s">
        <v>479</v>
      </c>
      <c r="D17" s="2" t="s">
        <v>479</v>
      </c>
      <c r="E17" s="2" t="s">
        <v>480</v>
      </c>
      <c r="F17" s="2" t="s">
        <v>487</v>
      </c>
      <c r="G17" s="2" t="s">
        <v>482</v>
      </c>
      <c r="H17" s="2" t="s">
        <v>520</v>
      </c>
      <c r="I17" s="2" t="s">
        <v>484</v>
      </c>
    </row>
    <row r="18" customFormat="false" ht="225" hidden="false" customHeight="true" outlineLevel="0" collapsed="false">
      <c r="A18" s="6" t="s">
        <v>521</v>
      </c>
      <c r="B18" s="6" t="s">
        <v>522</v>
      </c>
      <c r="C18" s="6" t="s">
        <v>523</v>
      </c>
      <c r="D18" s="6" t="s">
        <v>479</v>
      </c>
      <c r="E18" s="6" t="s">
        <v>524</v>
      </c>
      <c r="F18" s="6" t="s">
        <v>525</v>
      </c>
      <c r="G18" s="6" t="s">
        <v>526</v>
      </c>
      <c r="H18" s="6" t="s">
        <v>527</v>
      </c>
      <c r="I18" s="6" t="s">
        <v>484</v>
      </c>
    </row>
    <row r="19" customFormat="false" ht="225" hidden="false" customHeight="true" outlineLevel="0" collapsed="false">
      <c r="A19" s="2" t="s">
        <v>528</v>
      </c>
      <c r="B19" s="2" t="s">
        <v>522</v>
      </c>
      <c r="C19" s="2" t="s">
        <v>523</v>
      </c>
      <c r="D19" s="2" t="s">
        <v>479</v>
      </c>
      <c r="E19" s="2" t="s">
        <v>529</v>
      </c>
      <c r="F19" s="2" t="s">
        <v>530</v>
      </c>
      <c r="G19" s="2" t="s">
        <v>526</v>
      </c>
      <c r="H19" s="2" t="s">
        <v>531</v>
      </c>
      <c r="I19" s="2" t="s">
        <v>532</v>
      </c>
    </row>
    <row r="20" customFormat="false" ht="225" hidden="false" customHeight="true" outlineLevel="0" collapsed="false">
      <c r="A20" s="2" t="s">
        <v>533</v>
      </c>
      <c r="B20" s="2" t="s">
        <v>522</v>
      </c>
      <c r="C20" s="2" t="s">
        <v>523</v>
      </c>
      <c r="D20" s="2" t="s">
        <v>479</v>
      </c>
      <c r="E20" s="2" t="s">
        <v>529</v>
      </c>
      <c r="F20" s="2" t="s">
        <v>530</v>
      </c>
      <c r="G20" s="2" t="s">
        <v>526</v>
      </c>
      <c r="H20" s="2" t="s">
        <v>534</v>
      </c>
      <c r="I20" s="2" t="s">
        <v>532</v>
      </c>
    </row>
    <row r="21" customFormat="false" ht="225" hidden="false" customHeight="true" outlineLevel="0" collapsed="false">
      <c r="A21" s="2" t="s">
        <v>535</v>
      </c>
      <c r="B21" s="2" t="s">
        <v>522</v>
      </c>
      <c r="C21" s="2" t="s">
        <v>523</v>
      </c>
      <c r="D21" s="2" t="s">
        <v>479</v>
      </c>
      <c r="E21" s="2" t="s">
        <v>529</v>
      </c>
      <c r="F21" s="2" t="s">
        <v>530</v>
      </c>
      <c r="G21" s="2" t="s">
        <v>526</v>
      </c>
      <c r="H21" s="2" t="s">
        <v>536</v>
      </c>
      <c r="I21" s="2" t="s">
        <v>532</v>
      </c>
    </row>
    <row r="22" customFormat="false" ht="225" hidden="false" customHeight="true" outlineLevel="0" collapsed="false">
      <c r="A22" s="2" t="s">
        <v>537</v>
      </c>
      <c r="B22" s="2" t="s">
        <v>522</v>
      </c>
      <c r="C22" s="2" t="s">
        <v>523</v>
      </c>
      <c r="D22" s="2" t="s">
        <v>479</v>
      </c>
      <c r="E22" s="2" t="s">
        <v>529</v>
      </c>
      <c r="F22" s="2" t="s">
        <v>530</v>
      </c>
      <c r="G22" s="2" t="s">
        <v>526</v>
      </c>
      <c r="H22" s="2" t="s">
        <v>538</v>
      </c>
      <c r="I22" s="2" t="s">
        <v>484</v>
      </c>
    </row>
    <row r="23" customFormat="false" ht="225" hidden="false" customHeight="true" outlineLevel="0" collapsed="false">
      <c r="A23" s="2" t="s">
        <v>539</v>
      </c>
      <c r="B23" s="2" t="s">
        <v>522</v>
      </c>
      <c r="C23" s="2" t="s">
        <v>523</v>
      </c>
      <c r="D23" s="2" t="s">
        <v>479</v>
      </c>
      <c r="E23" s="2" t="s">
        <v>540</v>
      </c>
      <c r="F23" s="2" t="s">
        <v>530</v>
      </c>
      <c r="G23" s="2" t="s">
        <v>526</v>
      </c>
      <c r="H23" s="2" t="s">
        <v>541</v>
      </c>
      <c r="I23" s="2" t="s">
        <v>484</v>
      </c>
    </row>
    <row r="24" customFormat="false" ht="225" hidden="false" customHeight="true" outlineLevel="0" collapsed="false">
      <c r="A24" s="2" t="s">
        <v>542</v>
      </c>
      <c r="B24" s="2" t="s">
        <v>522</v>
      </c>
      <c r="C24" s="2" t="s">
        <v>523</v>
      </c>
      <c r="D24" s="2" t="s">
        <v>479</v>
      </c>
      <c r="E24" s="2" t="s">
        <v>529</v>
      </c>
      <c r="F24" s="2" t="s">
        <v>530</v>
      </c>
      <c r="G24" s="2" t="s">
        <v>526</v>
      </c>
      <c r="H24" s="2" t="s">
        <v>543</v>
      </c>
      <c r="I24" s="2" t="s">
        <v>484</v>
      </c>
    </row>
    <row r="25" customFormat="false" ht="225" hidden="false" customHeight="true" outlineLevel="0" collapsed="false">
      <c r="A25" s="2" t="s">
        <v>544</v>
      </c>
      <c r="B25" s="2" t="s">
        <v>522</v>
      </c>
      <c r="C25" s="2" t="s">
        <v>523</v>
      </c>
      <c r="D25" s="2" t="s">
        <v>479</v>
      </c>
      <c r="E25" s="2" t="s">
        <v>529</v>
      </c>
      <c r="F25" s="2" t="s">
        <v>530</v>
      </c>
      <c r="G25" s="2" t="s">
        <v>526</v>
      </c>
      <c r="H25" s="2" t="s">
        <v>545</v>
      </c>
      <c r="I25" s="2" t="s">
        <v>532</v>
      </c>
    </row>
    <row r="26" customFormat="false" ht="225" hidden="false" customHeight="true" outlineLevel="0" collapsed="false">
      <c r="A26" s="2" t="s">
        <v>546</v>
      </c>
      <c r="B26" s="2" t="s">
        <v>522</v>
      </c>
      <c r="C26" s="2" t="s">
        <v>523</v>
      </c>
      <c r="D26" s="2" t="s">
        <v>479</v>
      </c>
      <c r="E26" s="2" t="s">
        <v>529</v>
      </c>
      <c r="F26" s="2" t="s">
        <v>530</v>
      </c>
      <c r="G26" s="2" t="s">
        <v>526</v>
      </c>
      <c r="H26" s="2" t="s">
        <v>547</v>
      </c>
      <c r="I26" s="2" t="s">
        <v>532</v>
      </c>
    </row>
    <row r="27" customFormat="false" ht="225" hidden="false" customHeight="true" outlineLevel="0" collapsed="false">
      <c r="A27" s="2" t="s">
        <v>548</v>
      </c>
      <c r="B27" s="2" t="s">
        <v>522</v>
      </c>
      <c r="C27" s="2" t="s">
        <v>523</v>
      </c>
      <c r="D27" s="2" t="s">
        <v>479</v>
      </c>
      <c r="E27" s="2" t="s">
        <v>529</v>
      </c>
      <c r="F27" s="2" t="s">
        <v>530</v>
      </c>
      <c r="G27" s="2" t="s">
        <v>526</v>
      </c>
      <c r="H27" s="2" t="s">
        <v>549</v>
      </c>
      <c r="I27" s="2" t="s">
        <v>532</v>
      </c>
    </row>
    <row r="28" customFormat="false" ht="225" hidden="false" customHeight="true" outlineLevel="0" collapsed="false">
      <c r="A28" s="2" t="s">
        <v>550</v>
      </c>
      <c r="B28" s="2" t="s">
        <v>522</v>
      </c>
      <c r="C28" s="2" t="s">
        <v>523</v>
      </c>
      <c r="D28" s="2" t="s">
        <v>479</v>
      </c>
      <c r="E28" s="2" t="s">
        <v>529</v>
      </c>
      <c r="F28" s="2" t="s">
        <v>530</v>
      </c>
      <c r="G28" s="2" t="s">
        <v>526</v>
      </c>
      <c r="H28" s="2" t="s">
        <v>551</v>
      </c>
      <c r="I28" s="2" t="s">
        <v>532</v>
      </c>
    </row>
    <row r="29" customFormat="false" ht="225" hidden="false" customHeight="true" outlineLevel="0" collapsed="false">
      <c r="A29" s="2" t="s">
        <v>552</v>
      </c>
      <c r="B29" s="2" t="s">
        <v>522</v>
      </c>
      <c r="C29" s="2" t="s">
        <v>523</v>
      </c>
      <c r="D29" s="2" t="s">
        <v>479</v>
      </c>
      <c r="E29" s="2" t="s">
        <v>529</v>
      </c>
      <c r="F29" s="2" t="s">
        <v>530</v>
      </c>
      <c r="G29" s="2" t="s">
        <v>526</v>
      </c>
      <c r="H29" s="2" t="s">
        <v>553</v>
      </c>
      <c r="I29" s="2" t="s">
        <v>532</v>
      </c>
    </row>
    <row r="30" customFormat="false" ht="225" hidden="false" customHeight="true" outlineLevel="0" collapsed="false">
      <c r="A30" s="2" t="s">
        <v>554</v>
      </c>
      <c r="B30" s="2" t="s">
        <v>522</v>
      </c>
      <c r="C30" s="2" t="s">
        <v>523</v>
      </c>
      <c r="D30" s="2" t="s">
        <v>479</v>
      </c>
      <c r="E30" s="2" t="s">
        <v>529</v>
      </c>
      <c r="F30" s="2" t="s">
        <v>530</v>
      </c>
      <c r="G30" s="2" t="s">
        <v>526</v>
      </c>
      <c r="H30" s="2" t="s">
        <v>555</v>
      </c>
      <c r="I30" s="2" t="s">
        <v>484</v>
      </c>
    </row>
    <row r="31" customFormat="false" ht="225" hidden="false" customHeight="true" outlineLevel="0" collapsed="false">
      <c r="A31" s="2" t="s">
        <v>556</v>
      </c>
      <c r="B31" s="2" t="s">
        <v>522</v>
      </c>
      <c r="C31" s="2" t="s">
        <v>523</v>
      </c>
      <c r="D31" s="2" t="s">
        <v>479</v>
      </c>
      <c r="E31" s="2" t="s">
        <v>529</v>
      </c>
      <c r="F31" s="2" t="s">
        <v>530</v>
      </c>
      <c r="G31" s="2" t="s">
        <v>526</v>
      </c>
      <c r="H31" s="2" t="s">
        <v>557</v>
      </c>
      <c r="I31" s="2" t="s">
        <v>484</v>
      </c>
    </row>
    <row r="32" customFormat="false" ht="225" hidden="false" customHeight="true" outlineLevel="0" collapsed="false">
      <c r="A32" s="2" t="s">
        <v>558</v>
      </c>
      <c r="B32" s="2" t="s">
        <v>522</v>
      </c>
      <c r="C32" s="2" t="s">
        <v>523</v>
      </c>
      <c r="D32" s="2" t="s">
        <v>479</v>
      </c>
      <c r="E32" s="2" t="s">
        <v>529</v>
      </c>
      <c r="F32" s="2" t="s">
        <v>530</v>
      </c>
      <c r="G32" s="2" t="s">
        <v>526</v>
      </c>
      <c r="H32" s="2" t="s">
        <v>559</v>
      </c>
      <c r="I32" s="2" t="s">
        <v>484</v>
      </c>
    </row>
    <row r="33" customFormat="false" ht="225" hidden="false" customHeight="true" outlineLevel="0" collapsed="false">
      <c r="A33" s="2" t="s">
        <v>560</v>
      </c>
      <c r="B33" s="2" t="s">
        <v>522</v>
      </c>
      <c r="C33" s="2" t="s">
        <v>523</v>
      </c>
      <c r="D33" s="2" t="s">
        <v>479</v>
      </c>
      <c r="E33" s="2" t="s">
        <v>529</v>
      </c>
      <c r="F33" s="2" t="s">
        <v>530</v>
      </c>
      <c r="G33" s="2" t="s">
        <v>526</v>
      </c>
      <c r="H33" s="2" t="s">
        <v>561</v>
      </c>
      <c r="I33" s="2" t="s">
        <v>484</v>
      </c>
    </row>
    <row r="34" customFormat="false" ht="225" hidden="false" customHeight="true" outlineLevel="0" collapsed="false">
      <c r="A34" s="2" t="s">
        <v>562</v>
      </c>
      <c r="B34" s="2" t="s">
        <v>522</v>
      </c>
      <c r="C34" s="2" t="s">
        <v>523</v>
      </c>
      <c r="D34" s="2" t="s">
        <v>479</v>
      </c>
      <c r="E34" s="2" t="s">
        <v>529</v>
      </c>
      <c r="F34" s="2" t="s">
        <v>563</v>
      </c>
      <c r="G34" s="2" t="s">
        <v>526</v>
      </c>
      <c r="H34" s="2" t="s">
        <v>564</v>
      </c>
      <c r="I34" s="2" t="s">
        <v>532</v>
      </c>
    </row>
    <row r="35" customFormat="false" ht="225" hidden="false" customHeight="true" outlineLevel="0" collapsed="false">
      <c r="A35" s="2" t="s">
        <v>565</v>
      </c>
      <c r="B35" s="2" t="s">
        <v>566</v>
      </c>
      <c r="C35" s="2" t="s">
        <v>567</v>
      </c>
      <c r="D35" s="2" t="s">
        <v>479</v>
      </c>
      <c r="E35" s="2" t="s">
        <v>529</v>
      </c>
      <c r="F35" s="2" t="s">
        <v>568</v>
      </c>
      <c r="G35" s="2" t="s">
        <v>569</v>
      </c>
      <c r="H35" s="2" t="s">
        <v>570</v>
      </c>
      <c r="I35" s="2" t="s">
        <v>532</v>
      </c>
    </row>
    <row r="36" customFormat="false" ht="225" hidden="false" customHeight="true" outlineLevel="0" collapsed="false">
      <c r="A36" s="2" t="s">
        <v>571</v>
      </c>
      <c r="B36" s="2" t="s">
        <v>566</v>
      </c>
      <c r="C36" s="2" t="s">
        <v>567</v>
      </c>
      <c r="D36" s="2" t="s">
        <v>479</v>
      </c>
      <c r="E36" s="2" t="s">
        <v>529</v>
      </c>
      <c r="F36" s="2" t="s">
        <v>568</v>
      </c>
      <c r="G36" s="2" t="s">
        <v>569</v>
      </c>
      <c r="H36" s="2" t="s">
        <v>572</v>
      </c>
      <c r="I36" s="2" t="s">
        <v>532</v>
      </c>
    </row>
    <row r="37" customFormat="false" ht="225" hidden="false" customHeight="true" outlineLevel="0" collapsed="false">
      <c r="A37" s="2" t="s">
        <v>573</v>
      </c>
      <c r="B37" s="2" t="s">
        <v>566</v>
      </c>
      <c r="C37" s="2" t="s">
        <v>567</v>
      </c>
      <c r="D37" s="2" t="s">
        <v>479</v>
      </c>
      <c r="E37" s="2" t="s">
        <v>529</v>
      </c>
      <c r="F37" s="2" t="s">
        <v>568</v>
      </c>
      <c r="G37" s="2" t="s">
        <v>569</v>
      </c>
      <c r="H37" s="2" t="s">
        <v>574</v>
      </c>
      <c r="I37" s="2" t="s">
        <v>532</v>
      </c>
    </row>
    <row r="38" customFormat="false" ht="225" hidden="false" customHeight="true" outlineLevel="0" collapsed="false">
      <c r="A38" s="2" t="s">
        <v>575</v>
      </c>
      <c r="B38" s="2" t="s">
        <v>566</v>
      </c>
      <c r="C38" s="2" t="s">
        <v>567</v>
      </c>
      <c r="D38" s="2" t="s">
        <v>479</v>
      </c>
      <c r="E38" s="2" t="s">
        <v>529</v>
      </c>
      <c r="F38" s="2" t="s">
        <v>568</v>
      </c>
      <c r="G38" s="2" t="s">
        <v>569</v>
      </c>
      <c r="H38" s="2" t="s">
        <v>576</v>
      </c>
      <c r="I38" s="2" t="s">
        <v>532</v>
      </c>
    </row>
    <row r="39" customFormat="false" ht="225" hidden="false" customHeight="true" outlineLevel="0" collapsed="false">
      <c r="A39" s="2" t="s">
        <v>577</v>
      </c>
      <c r="B39" s="2" t="s">
        <v>566</v>
      </c>
      <c r="C39" s="2" t="s">
        <v>567</v>
      </c>
      <c r="D39" s="2" t="s">
        <v>479</v>
      </c>
      <c r="E39" s="2" t="s">
        <v>529</v>
      </c>
      <c r="F39" s="2" t="s">
        <v>568</v>
      </c>
      <c r="G39" s="2" t="s">
        <v>569</v>
      </c>
      <c r="H39" s="2" t="s">
        <v>578</v>
      </c>
      <c r="I39" s="2" t="s">
        <v>532</v>
      </c>
    </row>
    <row r="40" customFormat="false" ht="225" hidden="false" customHeight="true" outlineLevel="0" collapsed="false">
      <c r="A40" s="2" t="s">
        <v>579</v>
      </c>
      <c r="B40" s="2" t="s">
        <v>566</v>
      </c>
      <c r="C40" s="2" t="s">
        <v>567</v>
      </c>
      <c r="D40" s="2" t="s">
        <v>479</v>
      </c>
      <c r="E40" s="2" t="s">
        <v>529</v>
      </c>
      <c r="F40" s="2" t="s">
        <v>568</v>
      </c>
      <c r="G40" s="2" t="s">
        <v>569</v>
      </c>
      <c r="H40" s="2" t="s">
        <v>580</v>
      </c>
      <c r="I40" s="2" t="s">
        <v>532</v>
      </c>
    </row>
    <row r="41" customFormat="false" ht="225" hidden="false" customHeight="true" outlineLevel="0" collapsed="false">
      <c r="A41" s="2" t="s">
        <v>581</v>
      </c>
      <c r="B41" s="2" t="s">
        <v>566</v>
      </c>
      <c r="C41" s="2" t="s">
        <v>567</v>
      </c>
      <c r="D41" s="2" t="s">
        <v>479</v>
      </c>
      <c r="E41" s="2" t="s">
        <v>529</v>
      </c>
      <c r="F41" s="2" t="s">
        <v>568</v>
      </c>
      <c r="G41" s="2" t="s">
        <v>569</v>
      </c>
      <c r="H41" s="2" t="s">
        <v>582</v>
      </c>
      <c r="I41" s="2" t="s">
        <v>532</v>
      </c>
    </row>
    <row r="42" customFormat="false" ht="225" hidden="false" customHeight="true" outlineLevel="0" collapsed="false">
      <c r="A42" s="2" t="s">
        <v>583</v>
      </c>
      <c r="B42" s="2" t="s">
        <v>566</v>
      </c>
      <c r="C42" s="2" t="s">
        <v>567</v>
      </c>
      <c r="D42" s="2" t="s">
        <v>479</v>
      </c>
      <c r="E42" s="2" t="s">
        <v>529</v>
      </c>
      <c r="F42" s="2" t="s">
        <v>568</v>
      </c>
      <c r="G42" s="2" t="s">
        <v>569</v>
      </c>
      <c r="H42" s="2" t="s">
        <v>584</v>
      </c>
      <c r="I42" s="2" t="s">
        <v>532</v>
      </c>
    </row>
    <row r="43" customFormat="false" ht="225" hidden="false" customHeight="true" outlineLevel="0" collapsed="false">
      <c r="A43" s="2" t="s">
        <v>585</v>
      </c>
      <c r="B43" s="2" t="s">
        <v>566</v>
      </c>
      <c r="C43" s="2" t="s">
        <v>567</v>
      </c>
      <c r="D43" s="2" t="s">
        <v>479</v>
      </c>
      <c r="E43" s="2" t="s">
        <v>529</v>
      </c>
      <c r="F43" s="2" t="s">
        <v>568</v>
      </c>
      <c r="G43" s="2" t="s">
        <v>569</v>
      </c>
      <c r="H43" s="2" t="s">
        <v>586</v>
      </c>
      <c r="I43" s="2" t="s">
        <v>532</v>
      </c>
    </row>
    <row r="44" customFormat="false" ht="225" hidden="false" customHeight="true" outlineLevel="0" collapsed="false">
      <c r="A44" s="2" t="s">
        <v>587</v>
      </c>
      <c r="B44" s="2" t="s">
        <v>566</v>
      </c>
      <c r="C44" s="2" t="s">
        <v>567</v>
      </c>
      <c r="D44" s="2" t="s">
        <v>479</v>
      </c>
      <c r="E44" s="2" t="s">
        <v>529</v>
      </c>
      <c r="F44" s="2" t="s">
        <v>568</v>
      </c>
      <c r="G44" s="2" t="s">
        <v>569</v>
      </c>
      <c r="H44" s="2" t="s">
        <v>588</v>
      </c>
      <c r="I44" s="2" t="s">
        <v>532</v>
      </c>
    </row>
    <row r="45" customFormat="false" ht="225" hidden="false" customHeight="true" outlineLevel="0" collapsed="false">
      <c r="A45" s="2" t="s">
        <v>589</v>
      </c>
      <c r="B45" s="2" t="s">
        <v>566</v>
      </c>
      <c r="C45" s="2" t="s">
        <v>567</v>
      </c>
      <c r="D45" s="2" t="s">
        <v>479</v>
      </c>
      <c r="E45" s="2" t="s">
        <v>529</v>
      </c>
      <c r="F45" s="2" t="s">
        <v>568</v>
      </c>
      <c r="G45" s="2" t="s">
        <v>569</v>
      </c>
      <c r="H45" s="2" t="s">
        <v>590</v>
      </c>
      <c r="I45" s="2" t="s">
        <v>532</v>
      </c>
    </row>
    <row r="46" customFormat="false" ht="225" hidden="false" customHeight="true" outlineLevel="0" collapsed="false">
      <c r="A46" s="2" t="s">
        <v>591</v>
      </c>
      <c r="B46" s="2" t="s">
        <v>566</v>
      </c>
      <c r="C46" s="2" t="s">
        <v>567</v>
      </c>
      <c r="D46" s="2" t="s">
        <v>479</v>
      </c>
      <c r="E46" s="2" t="s">
        <v>529</v>
      </c>
      <c r="F46" s="2" t="s">
        <v>568</v>
      </c>
      <c r="G46" s="2" t="s">
        <v>569</v>
      </c>
      <c r="H46" s="2" t="s">
        <v>592</v>
      </c>
      <c r="I46" s="2" t="s">
        <v>532</v>
      </c>
    </row>
    <row r="47" customFormat="false" ht="225" hidden="false" customHeight="true" outlineLevel="0" collapsed="false">
      <c r="A47" s="2" t="s">
        <v>593</v>
      </c>
      <c r="B47" s="2" t="s">
        <v>566</v>
      </c>
      <c r="C47" s="2" t="s">
        <v>567</v>
      </c>
      <c r="D47" s="2" t="s">
        <v>479</v>
      </c>
      <c r="E47" s="2" t="s">
        <v>594</v>
      </c>
      <c r="F47" s="2" t="s">
        <v>568</v>
      </c>
      <c r="G47" s="2" t="s">
        <v>569</v>
      </c>
      <c r="H47" s="2" t="s">
        <v>595</v>
      </c>
      <c r="I47" s="2" t="s">
        <v>532</v>
      </c>
    </row>
    <row r="48" customFormat="false" ht="225" hidden="false" customHeight="true" outlineLevel="0" collapsed="false">
      <c r="A48" s="2" t="s">
        <v>596</v>
      </c>
      <c r="B48" s="2" t="s">
        <v>566</v>
      </c>
      <c r="C48" s="2" t="s">
        <v>567</v>
      </c>
      <c r="D48" s="2" t="s">
        <v>479</v>
      </c>
      <c r="E48" s="2" t="s">
        <v>529</v>
      </c>
      <c r="F48" s="2" t="s">
        <v>568</v>
      </c>
      <c r="G48" s="2" t="s">
        <v>569</v>
      </c>
      <c r="H48" s="2" t="s">
        <v>597</v>
      </c>
      <c r="I48" s="2" t="s">
        <v>532</v>
      </c>
    </row>
    <row r="49" customFormat="false" ht="225" hidden="false" customHeight="true" outlineLevel="0" collapsed="false">
      <c r="A49" s="2" t="s">
        <v>598</v>
      </c>
      <c r="B49" s="2" t="s">
        <v>566</v>
      </c>
      <c r="C49" s="2" t="s">
        <v>567</v>
      </c>
      <c r="D49" s="2" t="s">
        <v>479</v>
      </c>
      <c r="E49" s="2" t="s">
        <v>529</v>
      </c>
      <c r="F49" s="2" t="s">
        <v>568</v>
      </c>
      <c r="G49" s="2" t="s">
        <v>569</v>
      </c>
      <c r="H49" s="2" t="s">
        <v>599</v>
      </c>
      <c r="I49" s="2" t="s">
        <v>532</v>
      </c>
    </row>
    <row r="50" customFormat="false" ht="225" hidden="false" customHeight="true" outlineLevel="0" collapsed="false">
      <c r="A50" s="2" t="s">
        <v>600</v>
      </c>
      <c r="B50" s="2" t="s">
        <v>566</v>
      </c>
      <c r="C50" s="2" t="s">
        <v>567</v>
      </c>
      <c r="D50" s="2" t="s">
        <v>479</v>
      </c>
      <c r="E50" s="2" t="s">
        <v>529</v>
      </c>
      <c r="F50" s="2" t="s">
        <v>568</v>
      </c>
      <c r="G50" s="2" t="s">
        <v>569</v>
      </c>
      <c r="H50" s="2" t="s">
        <v>601</v>
      </c>
      <c r="I50" s="2" t="s">
        <v>532</v>
      </c>
    </row>
    <row r="51" customFormat="false" ht="225" hidden="false" customHeight="true" outlineLevel="0" collapsed="false">
      <c r="A51" s="2" t="s">
        <v>602</v>
      </c>
      <c r="B51" s="2" t="s">
        <v>566</v>
      </c>
      <c r="C51" s="2" t="s">
        <v>567</v>
      </c>
      <c r="D51" s="2" t="s">
        <v>479</v>
      </c>
      <c r="E51" s="2" t="s">
        <v>529</v>
      </c>
      <c r="F51" s="2" t="s">
        <v>568</v>
      </c>
      <c r="G51" s="2" t="s">
        <v>569</v>
      </c>
      <c r="H51" s="2" t="s">
        <v>603</v>
      </c>
      <c r="I51" s="2" t="s">
        <v>532</v>
      </c>
    </row>
    <row r="52" customFormat="false" ht="225" hidden="false" customHeight="true" outlineLevel="0" collapsed="false">
      <c r="A52" s="2" t="s">
        <v>604</v>
      </c>
      <c r="B52" s="2" t="s">
        <v>605</v>
      </c>
      <c r="C52" s="2" t="s">
        <v>606</v>
      </c>
      <c r="D52" s="2" t="s">
        <v>479</v>
      </c>
      <c r="E52" s="2" t="s">
        <v>529</v>
      </c>
      <c r="F52" s="2" t="s">
        <v>607</v>
      </c>
      <c r="G52" s="2" t="s">
        <v>608</v>
      </c>
      <c r="H52" s="2" t="s">
        <v>609</v>
      </c>
      <c r="I52" s="2" t="s">
        <v>532</v>
      </c>
    </row>
    <row r="53" customFormat="false" ht="225" hidden="false" customHeight="true" outlineLevel="0" collapsed="false">
      <c r="A53" s="2" t="s">
        <v>610</v>
      </c>
      <c r="B53" s="2" t="s">
        <v>605</v>
      </c>
      <c r="C53" s="2" t="s">
        <v>606</v>
      </c>
      <c r="D53" s="2" t="s">
        <v>479</v>
      </c>
      <c r="E53" s="2" t="s">
        <v>529</v>
      </c>
      <c r="F53" s="2" t="s">
        <v>607</v>
      </c>
      <c r="G53" s="2" t="s">
        <v>608</v>
      </c>
      <c r="H53" s="2" t="s">
        <v>611</v>
      </c>
      <c r="I53" s="2" t="s">
        <v>532</v>
      </c>
    </row>
    <row r="54" customFormat="false" ht="225" hidden="false" customHeight="true" outlineLevel="0" collapsed="false">
      <c r="A54" s="2" t="s">
        <v>612</v>
      </c>
      <c r="B54" s="2" t="s">
        <v>605</v>
      </c>
      <c r="C54" s="2" t="s">
        <v>606</v>
      </c>
      <c r="D54" s="2" t="s">
        <v>479</v>
      </c>
      <c r="E54" s="2" t="s">
        <v>529</v>
      </c>
      <c r="F54" s="2" t="s">
        <v>607</v>
      </c>
      <c r="G54" s="2" t="s">
        <v>608</v>
      </c>
      <c r="H54" s="2" t="s">
        <v>613</v>
      </c>
      <c r="I54" s="2" t="s">
        <v>532</v>
      </c>
    </row>
    <row r="55" customFormat="false" ht="225" hidden="false" customHeight="true" outlineLevel="0" collapsed="false">
      <c r="A55" s="2" t="s">
        <v>614</v>
      </c>
      <c r="B55" s="2" t="s">
        <v>605</v>
      </c>
      <c r="C55" s="2" t="s">
        <v>606</v>
      </c>
      <c r="D55" s="2" t="s">
        <v>479</v>
      </c>
      <c r="E55" s="2" t="s">
        <v>529</v>
      </c>
      <c r="F55" s="2" t="s">
        <v>607</v>
      </c>
      <c r="G55" s="2" t="s">
        <v>608</v>
      </c>
      <c r="H55" s="2" t="s">
        <v>615</v>
      </c>
      <c r="I55" s="2" t="s">
        <v>532</v>
      </c>
    </row>
    <row r="56" customFormat="false" ht="225" hidden="false" customHeight="true" outlineLevel="0" collapsed="false">
      <c r="A56" s="2" t="s">
        <v>616</v>
      </c>
      <c r="B56" s="2" t="s">
        <v>605</v>
      </c>
      <c r="C56" s="2" t="s">
        <v>606</v>
      </c>
      <c r="D56" s="2" t="s">
        <v>479</v>
      </c>
      <c r="E56" s="2" t="s">
        <v>529</v>
      </c>
      <c r="F56" s="2" t="s">
        <v>607</v>
      </c>
      <c r="G56" s="2" t="s">
        <v>608</v>
      </c>
      <c r="H56" s="2" t="s">
        <v>617</v>
      </c>
      <c r="I56" s="2" t="s">
        <v>532</v>
      </c>
    </row>
    <row r="57" customFormat="false" ht="225" hidden="false" customHeight="true" outlineLevel="0" collapsed="false">
      <c r="A57" s="2" t="s">
        <v>618</v>
      </c>
      <c r="B57" s="2" t="s">
        <v>605</v>
      </c>
      <c r="C57" s="2" t="s">
        <v>606</v>
      </c>
      <c r="D57" s="2" t="s">
        <v>479</v>
      </c>
      <c r="E57" s="2" t="s">
        <v>529</v>
      </c>
      <c r="F57" s="2" t="s">
        <v>607</v>
      </c>
      <c r="G57" s="2" t="s">
        <v>608</v>
      </c>
      <c r="H57" s="2" t="s">
        <v>619</v>
      </c>
      <c r="I57" s="2" t="s">
        <v>532</v>
      </c>
    </row>
    <row r="58" customFormat="false" ht="225" hidden="false" customHeight="true" outlineLevel="0" collapsed="false">
      <c r="A58" s="2" t="s">
        <v>620</v>
      </c>
      <c r="B58" s="2" t="s">
        <v>605</v>
      </c>
      <c r="C58" s="2" t="s">
        <v>606</v>
      </c>
      <c r="D58" s="2" t="s">
        <v>479</v>
      </c>
      <c r="E58" s="2" t="s">
        <v>529</v>
      </c>
      <c r="F58" s="2" t="s">
        <v>607</v>
      </c>
      <c r="G58" s="2" t="s">
        <v>608</v>
      </c>
      <c r="H58" s="2" t="s">
        <v>621</v>
      </c>
      <c r="I58" s="2" t="s">
        <v>532</v>
      </c>
    </row>
    <row r="59" customFormat="false" ht="225" hidden="false" customHeight="true" outlineLevel="0" collapsed="false">
      <c r="A59" s="2" t="s">
        <v>622</v>
      </c>
      <c r="B59" s="2" t="s">
        <v>605</v>
      </c>
      <c r="C59" s="2" t="s">
        <v>606</v>
      </c>
      <c r="D59" s="2" t="s">
        <v>479</v>
      </c>
      <c r="E59" s="2" t="s">
        <v>529</v>
      </c>
      <c r="F59" s="2" t="s">
        <v>607</v>
      </c>
      <c r="G59" s="2" t="s">
        <v>608</v>
      </c>
      <c r="H59" s="2" t="s">
        <v>623</v>
      </c>
      <c r="I59" s="2" t="s">
        <v>532</v>
      </c>
    </row>
    <row r="60" customFormat="false" ht="225" hidden="false" customHeight="true" outlineLevel="0" collapsed="false">
      <c r="A60" s="2" t="s">
        <v>624</v>
      </c>
      <c r="B60" s="2" t="s">
        <v>605</v>
      </c>
      <c r="C60" s="2" t="s">
        <v>606</v>
      </c>
      <c r="D60" s="2" t="s">
        <v>479</v>
      </c>
      <c r="E60" s="2" t="s">
        <v>529</v>
      </c>
      <c r="F60" s="2" t="s">
        <v>607</v>
      </c>
      <c r="G60" s="2" t="s">
        <v>608</v>
      </c>
      <c r="H60" s="2" t="s">
        <v>625</v>
      </c>
      <c r="I60" s="2" t="s">
        <v>532</v>
      </c>
    </row>
    <row r="61" customFormat="false" ht="225" hidden="false" customHeight="true" outlineLevel="0" collapsed="false">
      <c r="A61" s="2" t="s">
        <v>626</v>
      </c>
      <c r="B61" s="2" t="s">
        <v>605</v>
      </c>
      <c r="C61" s="2" t="s">
        <v>606</v>
      </c>
      <c r="D61" s="2" t="s">
        <v>479</v>
      </c>
      <c r="E61" s="2" t="s">
        <v>529</v>
      </c>
      <c r="F61" s="2" t="s">
        <v>607</v>
      </c>
      <c r="G61" s="2" t="s">
        <v>608</v>
      </c>
      <c r="H61" s="2" t="s">
        <v>627</v>
      </c>
      <c r="I61" s="2" t="s">
        <v>532</v>
      </c>
    </row>
    <row r="62" customFormat="false" ht="225" hidden="false" customHeight="true" outlineLevel="0" collapsed="false">
      <c r="A62" s="2" t="s">
        <v>628</v>
      </c>
      <c r="B62" s="2" t="s">
        <v>605</v>
      </c>
      <c r="C62" s="2" t="s">
        <v>606</v>
      </c>
      <c r="D62" s="2" t="s">
        <v>479</v>
      </c>
      <c r="E62" s="2" t="s">
        <v>529</v>
      </c>
      <c r="F62" s="2" t="s">
        <v>607</v>
      </c>
      <c r="G62" s="2" t="s">
        <v>608</v>
      </c>
      <c r="H62" s="2" t="s">
        <v>629</v>
      </c>
      <c r="I62" s="2" t="s">
        <v>532</v>
      </c>
    </row>
    <row r="63" customFormat="false" ht="225" hidden="false" customHeight="true" outlineLevel="0" collapsed="false">
      <c r="A63" s="2" t="s">
        <v>630</v>
      </c>
      <c r="B63" s="2" t="s">
        <v>605</v>
      </c>
      <c r="C63" s="2" t="s">
        <v>606</v>
      </c>
      <c r="D63" s="2" t="s">
        <v>479</v>
      </c>
      <c r="E63" s="2" t="s">
        <v>529</v>
      </c>
      <c r="F63" s="2" t="s">
        <v>607</v>
      </c>
      <c r="G63" s="2" t="s">
        <v>608</v>
      </c>
      <c r="H63" s="2" t="s">
        <v>631</v>
      </c>
      <c r="I63" s="2" t="s">
        <v>532</v>
      </c>
    </row>
    <row r="64" customFormat="false" ht="225" hidden="false" customHeight="true" outlineLevel="0" collapsed="false">
      <c r="A64" s="2" t="s">
        <v>632</v>
      </c>
      <c r="B64" s="2" t="s">
        <v>605</v>
      </c>
      <c r="C64" s="2" t="s">
        <v>606</v>
      </c>
      <c r="D64" s="2" t="s">
        <v>479</v>
      </c>
      <c r="E64" s="2" t="s">
        <v>529</v>
      </c>
      <c r="F64" s="2" t="s">
        <v>607</v>
      </c>
      <c r="G64" s="2" t="s">
        <v>608</v>
      </c>
      <c r="H64" s="2" t="s">
        <v>633</v>
      </c>
      <c r="I64" s="2" t="s">
        <v>532</v>
      </c>
    </row>
  </sheetData>
  <autoFilter ref="A1:I64"/>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21–27 September 2026 |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22"/>
    <col collapsed="false" customWidth="true" hidden="false" outlineLevel="0" max="2" min="2" style="0" width="53"/>
    <col collapsed="false" customWidth="true" hidden="false" outlineLevel="0" max="3" min="3" style="0" width="20"/>
    <col collapsed="false" customWidth="true" hidden="false" outlineLevel="0" max="4" min="4" style="0" width="24"/>
    <col collapsed="false" customWidth="true" hidden="false" outlineLevel="0" max="5" min="5" style="0" width="82"/>
    <col collapsed="false" customWidth="true" hidden="false" outlineLevel="0" max="6" min="6" style="0" width="70"/>
  </cols>
  <sheetData>
    <row r="1" customFormat="false" ht="60" hidden="false" customHeight="true" outlineLevel="0" collapsed="false">
      <c r="A1" s="1" t="s">
        <v>634</v>
      </c>
      <c r="B1" s="1" t="s">
        <v>635</v>
      </c>
      <c r="C1" s="1" t="s">
        <v>636</v>
      </c>
      <c r="D1" s="1" t="s">
        <v>637</v>
      </c>
      <c r="E1" s="1" t="s">
        <v>638</v>
      </c>
      <c r="F1" s="1" t="s">
        <v>8</v>
      </c>
    </row>
    <row r="2" customFormat="false" ht="225" hidden="false" customHeight="true" outlineLevel="0" collapsed="false">
      <c r="A2" s="6" t="s">
        <v>639</v>
      </c>
      <c r="B2" s="6" t="s">
        <v>640</v>
      </c>
      <c r="C2" s="6" t="s">
        <v>641</v>
      </c>
      <c r="D2" s="6" t="s">
        <v>642</v>
      </c>
      <c r="E2" s="6" t="s">
        <v>643</v>
      </c>
      <c r="F2" s="6" t="s">
        <v>644</v>
      </c>
    </row>
    <row r="3" customFormat="false" ht="225" hidden="false" customHeight="true" outlineLevel="0" collapsed="false">
      <c r="A3" s="2" t="s">
        <v>639</v>
      </c>
      <c r="B3" s="2" t="s">
        <v>645</v>
      </c>
      <c r="C3" s="2" t="s">
        <v>641</v>
      </c>
      <c r="D3" s="2" t="s">
        <v>642</v>
      </c>
      <c r="E3" s="2" t="s">
        <v>646</v>
      </c>
      <c r="F3" s="2" t="s">
        <v>647</v>
      </c>
    </row>
    <row r="4" customFormat="false" ht="225" hidden="false" customHeight="true" outlineLevel="0" collapsed="false">
      <c r="A4" s="2" t="s">
        <v>639</v>
      </c>
      <c r="B4" s="2" t="s">
        <v>648</v>
      </c>
      <c r="C4" s="2" t="s">
        <v>641</v>
      </c>
      <c r="D4" s="2" t="s">
        <v>642</v>
      </c>
      <c r="E4" s="2" t="s">
        <v>649</v>
      </c>
      <c r="F4" s="2"/>
    </row>
    <row r="5" customFormat="false" ht="225" hidden="false" customHeight="true" outlineLevel="0" collapsed="false">
      <c r="A5" s="2" t="s">
        <v>639</v>
      </c>
      <c r="B5" s="2" t="s">
        <v>650</v>
      </c>
      <c r="C5" s="2" t="s">
        <v>641</v>
      </c>
      <c r="D5" s="2" t="s">
        <v>642</v>
      </c>
      <c r="E5" s="2" t="s">
        <v>651</v>
      </c>
      <c r="F5" s="2"/>
    </row>
    <row r="6" customFormat="false" ht="225" hidden="false" customHeight="true" outlineLevel="0" collapsed="false">
      <c r="A6" s="2" t="s">
        <v>639</v>
      </c>
      <c r="B6" s="2" t="s">
        <v>652</v>
      </c>
      <c r="C6" s="2" t="s">
        <v>641</v>
      </c>
      <c r="D6" s="2" t="s">
        <v>642</v>
      </c>
      <c r="E6" s="2" t="s">
        <v>653</v>
      </c>
      <c r="F6" s="2"/>
    </row>
    <row r="7" customFormat="false" ht="225" hidden="false" customHeight="true" outlineLevel="0" collapsed="false">
      <c r="A7" s="2" t="s">
        <v>639</v>
      </c>
      <c r="B7" s="2" t="s">
        <v>654</v>
      </c>
      <c r="C7" s="2" t="s">
        <v>641</v>
      </c>
      <c r="D7" s="2" t="s">
        <v>642</v>
      </c>
      <c r="E7" s="2" t="s">
        <v>655</v>
      </c>
      <c r="F7" s="2"/>
    </row>
    <row r="8" customFormat="false" ht="225" hidden="false" customHeight="true" outlineLevel="0" collapsed="false">
      <c r="A8" s="2" t="s">
        <v>639</v>
      </c>
      <c r="B8" s="2" t="s">
        <v>656</v>
      </c>
      <c r="C8" s="2" t="s">
        <v>641</v>
      </c>
      <c r="D8" s="2" t="s">
        <v>642</v>
      </c>
      <c r="E8" s="2" t="s">
        <v>657</v>
      </c>
      <c r="F8" s="2"/>
    </row>
    <row r="9" customFormat="false" ht="225" hidden="false" customHeight="true" outlineLevel="0" collapsed="false">
      <c r="A9" s="2" t="s">
        <v>639</v>
      </c>
      <c r="B9" s="2" t="s">
        <v>658</v>
      </c>
      <c r="C9" s="2" t="s">
        <v>641</v>
      </c>
      <c r="D9" s="2" t="s">
        <v>642</v>
      </c>
      <c r="E9" s="2" t="s">
        <v>659</v>
      </c>
      <c r="F9" s="2"/>
    </row>
    <row r="10" customFormat="false" ht="225" hidden="false" customHeight="true" outlineLevel="0" collapsed="false">
      <c r="A10" s="2" t="s">
        <v>639</v>
      </c>
      <c r="B10" s="2" t="s">
        <v>660</v>
      </c>
      <c r="C10" s="2" t="s">
        <v>641</v>
      </c>
      <c r="D10" s="2" t="s">
        <v>642</v>
      </c>
      <c r="E10" s="2" t="s">
        <v>661</v>
      </c>
      <c r="F10" s="2"/>
    </row>
    <row r="11" customFormat="false" ht="225" hidden="false" customHeight="true" outlineLevel="0" collapsed="false">
      <c r="A11" s="2" t="s">
        <v>639</v>
      </c>
      <c r="B11" s="2" t="s">
        <v>662</v>
      </c>
      <c r="C11" s="2" t="s">
        <v>641</v>
      </c>
      <c r="D11" s="2" t="s">
        <v>642</v>
      </c>
      <c r="E11" s="2" t="s">
        <v>663</v>
      </c>
      <c r="F11" s="2"/>
    </row>
    <row r="12" customFormat="false" ht="225" hidden="false" customHeight="true" outlineLevel="0" collapsed="false">
      <c r="A12" s="2" t="s">
        <v>639</v>
      </c>
      <c r="B12" s="2" t="s">
        <v>664</v>
      </c>
      <c r="C12" s="2" t="s">
        <v>641</v>
      </c>
      <c r="D12" s="2" t="s">
        <v>642</v>
      </c>
      <c r="E12" s="2" t="s">
        <v>665</v>
      </c>
      <c r="F12" s="2"/>
    </row>
    <row r="13" customFormat="false" ht="225" hidden="false" customHeight="true" outlineLevel="0" collapsed="false">
      <c r="A13" s="2" t="s">
        <v>639</v>
      </c>
      <c r="B13" s="2" t="s">
        <v>666</v>
      </c>
      <c r="C13" s="2" t="s">
        <v>641</v>
      </c>
      <c r="D13" s="2" t="s">
        <v>642</v>
      </c>
      <c r="E13" s="2" t="s">
        <v>667</v>
      </c>
      <c r="F13" s="2"/>
    </row>
    <row r="14" customFormat="false" ht="225" hidden="false" customHeight="true" outlineLevel="0" collapsed="false">
      <c r="A14" s="2" t="s">
        <v>639</v>
      </c>
      <c r="B14" s="2" t="s">
        <v>668</v>
      </c>
      <c r="C14" s="2" t="s">
        <v>641</v>
      </c>
      <c r="D14" s="2" t="s">
        <v>642</v>
      </c>
      <c r="E14" s="2" t="s">
        <v>669</v>
      </c>
      <c r="F14" s="2"/>
    </row>
    <row r="15" customFormat="false" ht="225" hidden="false" customHeight="true" outlineLevel="0" collapsed="false">
      <c r="A15" s="2" t="s">
        <v>639</v>
      </c>
      <c r="B15" s="2" t="s">
        <v>670</v>
      </c>
      <c r="C15" s="2" t="s">
        <v>641</v>
      </c>
      <c r="D15" s="2" t="s">
        <v>642</v>
      </c>
      <c r="E15" s="2" t="s">
        <v>671</v>
      </c>
      <c r="F15" s="2"/>
    </row>
    <row r="16" customFormat="false" ht="225" hidden="false" customHeight="true" outlineLevel="0" collapsed="false">
      <c r="A16" s="2" t="s">
        <v>639</v>
      </c>
      <c r="B16" s="2" t="s">
        <v>672</v>
      </c>
      <c r="C16" s="2" t="s">
        <v>641</v>
      </c>
      <c r="D16" s="2" t="s">
        <v>642</v>
      </c>
      <c r="E16" s="2" t="s">
        <v>673</v>
      </c>
      <c r="F16" s="2"/>
    </row>
    <row r="17" customFormat="false" ht="225" hidden="false" customHeight="true" outlineLevel="0" collapsed="false">
      <c r="A17" s="2" t="s">
        <v>674</v>
      </c>
      <c r="B17" s="2" t="s">
        <v>675</v>
      </c>
      <c r="C17" s="2" t="s">
        <v>676</v>
      </c>
      <c r="D17" s="2" t="s">
        <v>677</v>
      </c>
      <c r="E17" s="2" t="s">
        <v>678</v>
      </c>
      <c r="F17" s="2" t="s">
        <v>679</v>
      </c>
    </row>
    <row r="18" customFormat="false" ht="225" hidden="false" customHeight="true" outlineLevel="0" collapsed="false">
      <c r="A18" s="2" t="s">
        <v>674</v>
      </c>
      <c r="B18" s="2" t="s">
        <v>680</v>
      </c>
      <c r="C18" s="2" t="s">
        <v>676</v>
      </c>
      <c r="D18" s="2" t="s">
        <v>677</v>
      </c>
      <c r="E18" s="2" t="s">
        <v>681</v>
      </c>
      <c r="F18" s="2" t="s">
        <v>682</v>
      </c>
    </row>
    <row r="19" customFormat="false" ht="225" hidden="false" customHeight="true" outlineLevel="0" collapsed="false">
      <c r="A19" s="2" t="s">
        <v>674</v>
      </c>
      <c r="B19" s="2" t="s">
        <v>683</v>
      </c>
      <c r="C19" s="2" t="s">
        <v>676</v>
      </c>
      <c r="D19" s="2" t="s">
        <v>677</v>
      </c>
      <c r="E19" s="2" t="s">
        <v>684</v>
      </c>
      <c r="F19" s="2" t="s">
        <v>685</v>
      </c>
    </row>
    <row r="20" customFormat="false" ht="225" hidden="false" customHeight="true" outlineLevel="0" collapsed="false">
      <c r="A20" s="2" t="s">
        <v>674</v>
      </c>
      <c r="B20" s="2" t="s">
        <v>686</v>
      </c>
      <c r="C20" s="2" t="s">
        <v>676</v>
      </c>
      <c r="D20" s="2" t="s">
        <v>677</v>
      </c>
      <c r="E20" s="2" t="s">
        <v>687</v>
      </c>
      <c r="F20" s="2" t="s">
        <v>688</v>
      </c>
    </row>
    <row r="21" customFormat="false" ht="225" hidden="false" customHeight="true" outlineLevel="0" collapsed="false">
      <c r="A21" s="2" t="s">
        <v>674</v>
      </c>
      <c r="B21" s="2" t="s">
        <v>689</v>
      </c>
      <c r="C21" s="2" t="s">
        <v>676</v>
      </c>
      <c r="D21" s="2" t="s">
        <v>677</v>
      </c>
      <c r="E21" s="2" t="s">
        <v>690</v>
      </c>
      <c r="F21" s="2" t="s">
        <v>691</v>
      </c>
    </row>
    <row r="22" customFormat="false" ht="225" hidden="false" customHeight="true" outlineLevel="0" collapsed="false">
      <c r="A22" s="2" t="s">
        <v>674</v>
      </c>
      <c r="B22" s="2" t="s">
        <v>692</v>
      </c>
      <c r="C22" s="2" t="s">
        <v>676</v>
      </c>
      <c r="D22" s="2" t="s">
        <v>677</v>
      </c>
      <c r="E22" s="2" t="s">
        <v>693</v>
      </c>
      <c r="F22" s="2" t="s">
        <v>694</v>
      </c>
    </row>
    <row r="23" customFormat="false" ht="225" hidden="false" customHeight="true" outlineLevel="0" collapsed="false">
      <c r="A23" s="2" t="s">
        <v>674</v>
      </c>
      <c r="B23" s="2" t="s">
        <v>695</v>
      </c>
      <c r="C23" s="2" t="s">
        <v>676</v>
      </c>
      <c r="D23" s="2" t="s">
        <v>677</v>
      </c>
      <c r="E23" s="2" t="s">
        <v>696</v>
      </c>
      <c r="F23" s="2" t="s">
        <v>697</v>
      </c>
    </row>
    <row r="24" customFormat="false" ht="225" hidden="false" customHeight="true" outlineLevel="0" collapsed="false">
      <c r="A24" s="2" t="s">
        <v>674</v>
      </c>
      <c r="B24" s="2" t="s">
        <v>698</v>
      </c>
      <c r="C24" s="2" t="s">
        <v>676</v>
      </c>
      <c r="D24" s="2" t="s">
        <v>677</v>
      </c>
      <c r="E24" s="2" t="s">
        <v>699</v>
      </c>
      <c r="F24" s="2" t="s">
        <v>700</v>
      </c>
    </row>
    <row r="25" customFormat="false" ht="225" hidden="false" customHeight="true" outlineLevel="0" collapsed="false">
      <c r="A25" s="2" t="s">
        <v>674</v>
      </c>
      <c r="B25" s="2" t="s">
        <v>701</v>
      </c>
      <c r="C25" s="2" t="s">
        <v>676</v>
      </c>
      <c r="D25" s="2" t="s">
        <v>677</v>
      </c>
      <c r="E25" s="2" t="s">
        <v>702</v>
      </c>
      <c r="F25" s="2" t="s">
        <v>703</v>
      </c>
    </row>
    <row r="26" customFormat="false" ht="225" hidden="false" customHeight="true" outlineLevel="0" collapsed="false">
      <c r="A26" s="2" t="s">
        <v>674</v>
      </c>
      <c r="B26" s="2" t="s">
        <v>704</v>
      </c>
      <c r="C26" s="2" t="s">
        <v>676</v>
      </c>
      <c r="D26" s="2" t="s">
        <v>677</v>
      </c>
      <c r="E26" s="2" t="s">
        <v>705</v>
      </c>
      <c r="F26" s="2" t="s">
        <v>706</v>
      </c>
    </row>
    <row r="27" customFormat="false" ht="225" hidden="false" customHeight="true" outlineLevel="0" collapsed="false">
      <c r="A27" s="2" t="s">
        <v>674</v>
      </c>
      <c r="B27" s="2" t="s">
        <v>707</v>
      </c>
      <c r="C27" s="2" t="s">
        <v>676</v>
      </c>
      <c r="D27" s="2" t="s">
        <v>677</v>
      </c>
      <c r="E27" s="2" t="s">
        <v>708</v>
      </c>
      <c r="F27" s="2" t="s">
        <v>709</v>
      </c>
    </row>
    <row r="28" customFormat="false" ht="225" hidden="false" customHeight="true" outlineLevel="0" collapsed="false">
      <c r="A28" s="2" t="s">
        <v>674</v>
      </c>
      <c r="B28" s="2" t="s">
        <v>710</v>
      </c>
      <c r="C28" s="2" t="s">
        <v>676</v>
      </c>
      <c r="D28" s="2" t="s">
        <v>677</v>
      </c>
      <c r="E28" s="2" t="s">
        <v>711</v>
      </c>
      <c r="F28" s="2" t="s">
        <v>712</v>
      </c>
    </row>
    <row r="29" customFormat="false" ht="225" hidden="false" customHeight="true" outlineLevel="0" collapsed="false">
      <c r="A29" s="2" t="s">
        <v>674</v>
      </c>
      <c r="B29" s="2" t="s">
        <v>713</v>
      </c>
      <c r="C29" s="2" t="s">
        <v>676</v>
      </c>
      <c r="D29" s="2" t="s">
        <v>677</v>
      </c>
      <c r="E29" s="2" t="s">
        <v>714</v>
      </c>
      <c r="F29" s="2" t="s">
        <v>715</v>
      </c>
    </row>
    <row r="30" customFormat="false" ht="225" hidden="false" customHeight="true" outlineLevel="0" collapsed="false">
      <c r="A30" s="2" t="s">
        <v>674</v>
      </c>
      <c r="B30" s="2" t="s">
        <v>716</v>
      </c>
      <c r="C30" s="2" t="s">
        <v>676</v>
      </c>
      <c r="D30" s="2" t="s">
        <v>677</v>
      </c>
      <c r="E30" s="2" t="s">
        <v>717</v>
      </c>
      <c r="F30" s="2" t="s">
        <v>718</v>
      </c>
    </row>
    <row r="31" customFormat="false" ht="225" hidden="false" customHeight="true" outlineLevel="0" collapsed="false">
      <c r="A31" s="2" t="s">
        <v>674</v>
      </c>
      <c r="B31" s="2" t="s">
        <v>719</v>
      </c>
      <c r="C31" s="2" t="s">
        <v>676</v>
      </c>
      <c r="D31" s="2" t="s">
        <v>677</v>
      </c>
      <c r="E31" s="2" t="s">
        <v>720</v>
      </c>
      <c r="F31" s="2" t="s">
        <v>721</v>
      </c>
    </row>
    <row r="32" customFormat="false" ht="225" hidden="false" customHeight="true" outlineLevel="0" collapsed="false">
      <c r="A32" s="2" t="s">
        <v>674</v>
      </c>
      <c r="B32" s="2" t="s">
        <v>722</v>
      </c>
      <c r="C32" s="2" t="s">
        <v>676</v>
      </c>
      <c r="D32" s="2" t="s">
        <v>677</v>
      </c>
      <c r="E32" s="2" t="s">
        <v>723</v>
      </c>
      <c r="F32" s="2" t="s">
        <v>724</v>
      </c>
    </row>
    <row r="33" customFormat="false" ht="225" hidden="false" customHeight="true" outlineLevel="0" collapsed="false">
      <c r="A33" s="2" t="s">
        <v>674</v>
      </c>
      <c r="B33" s="2" t="s">
        <v>725</v>
      </c>
      <c r="C33" s="2" t="s">
        <v>676</v>
      </c>
      <c r="D33" s="2" t="s">
        <v>677</v>
      </c>
      <c r="E33" s="2" t="s">
        <v>726</v>
      </c>
      <c r="F33" s="2" t="s">
        <v>727</v>
      </c>
    </row>
    <row r="34" customFormat="false" ht="225" hidden="false" customHeight="true" outlineLevel="0" collapsed="false">
      <c r="A34" s="2" t="s">
        <v>728</v>
      </c>
      <c r="B34" s="2" t="s">
        <v>729</v>
      </c>
      <c r="C34" s="2" t="s">
        <v>730</v>
      </c>
      <c r="D34" s="2" t="s">
        <v>731</v>
      </c>
      <c r="E34" s="2" t="s">
        <v>732</v>
      </c>
      <c r="F34" s="2" t="s">
        <v>733</v>
      </c>
    </row>
    <row r="35" customFormat="false" ht="225" hidden="false" customHeight="true" outlineLevel="0" collapsed="false">
      <c r="A35" s="2" t="s">
        <v>728</v>
      </c>
      <c r="B35" s="2" t="s">
        <v>734</v>
      </c>
      <c r="C35" s="2" t="s">
        <v>730</v>
      </c>
      <c r="D35" s="2" t="s">
        <v>731</v>
      </c>
      <c r="E35" s="2" t="s">
        <v>735</v>
      </c>
      <c r="F35" s="2" t="s">
        <v>736</v>
      </c>
    </row>
    <row r="36" customFormat="false" ht="225" hidden="false" customHeight="true" outlineLevel="0" collapsed="false">
      <c r="A36" s="2" t="s">
        <v>728</v>
      </c>
      <c r="B36" s="2" t="s">
        <v>737</v>
      </c>
      <c r="C36" s="2" t="s">
        <v>730</v>
      </c>
      <c r="D36" s="2" t="s">
        <v>731</v>
      </c>
      <c r="E36" s="2" t="s">
        <v>738</v>
      </c>
      <c r="F36" s="2" t="s">
        <v>739</v>
      </c>
    </row>
  </sheetData>
  <autoFilter ref="A1:F36"/>
  <printOptions headings="false" gridLines="false" gridLinesSet="true" horizontalCentered="tru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21–27 September 2026 |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2026-09-29T22:42:02Z</dcterms:created>
  <dc:creator>Crossed Arrows International</dc:creator>
  <dc:description/>
  <dc:language>en-US</dc:language>
  <cp:lastModifiedBy/>
  <dcterms:modified xsi:type="dcterms:W3CDTF">2026-09-29T22:42:03Z</dcterms:modified>
  <cp:revision>0</cp:revision>
  <dc:subject>Approved incident ledger, evidence qualifications and mandatory unresolved-case follow-up</dc:subject>
  <dc:title>Weekly Incident Tracker: 21–27 September 2026</dc:title>
</cp:coreProperties>
</file>

<file path=docProps/custom.xml><?xml version="1.0" encoding="utf-8"?>
<Properties xmlns="http://schemas.openxmlformats.org/officeDocument/2006/custom-properties" xmlns:vt="http://schemas.openxmlformats.org/officeDocument/2006/docPropsVTypes"/>
</file>